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Vega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<sst xmlns="http://schemas.openxmlformats.org/spreadsheetml/2006/main" count="100" uniqueCount="74">
  <si>
    <t>ПАРТИЈА</t>
  </si>
  <si>
    <t>ПРЕДМЕТ НАБАВКЕ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</si>
  <si>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</si>
  <si>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</si>
  <si>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</si>
  <si>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</si>
  <si>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</si>
  <si>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</si>
  <si>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</si>
  <si>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</si>
  <si>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</si>
  <si>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</si>
  <si>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</si>
  <si>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</si>
  <si>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</si>
  <si>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</si>
  <si>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</si>
  <si>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</si>
  <si>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</si>
  <si>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</si>
  <si>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</si>
  <si>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</si>
  <si>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</si>
  <si>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</si>
  <si>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</si>
  <si>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</si>
  <si>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</si>
  <si>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</si>
  <si>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</si>
  <si>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</si>
  <si>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</si>
  <si>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</si>
  <si>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</si>
  <si>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</si>
  <si>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</si>
  <si>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</si>
  <si>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</si>
  <si>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ПАКОВАЊЕ И ЈАЧИНА ЛЕКА</t>
  </si>
  <si>
    <t>БРОЈ ПОНУДА</t>
  </si>
  <si>
    <t>ЈЕДИНИЦА МЕРЕ</t>
  </si>
  <si>
    <t>404-1-110/17-25</t>
  </si>
  <si>
    <t>Лекови са Листе A и Листе A1 Листе лекова за 2017. годину - Нови лекови</t>
  </si>
  <si>
    <t>33600000
15882000</t>
  </si>
  <si>
    <t>tableta sa produženim oslobađanjem</t>
  </si>
  <si>
    <t>tableta</t>
  </si>
  <si>
    <t>prašak za inhalaciju</t>
  </si>
  <si>
    <t>оригинално паковање</t>
  </si>
  <si>
    <t>Назив добављача: Vega  d.o.o.</t>
  </si>
  <si>
    <t>Vega d.o.o.</t>
  </si>
  <si>
    <t>NIFUROKSAZID ALKALOID</t>
  </si>
  <si>
    <t>INDAPAMID SR ALKALOID</t>
  </si>
  <si>
    <t>NEBIVOLOL SANDOZ</t>
  </si>
  <si>
    <t>BLOKMAX ZA DECU</t>
  </si>
  <si>
    <t>LYRICA</t>
  </si>
  <si>
    <t>PRAGIOLA</t>
  </si>
  <si>
    <t>DUORESP SPIROMAX</t>
  </si>
  <si>
    <t>oralna suspenzija</t>
  </si>
  <si>
    <t>kapsula tvrda</t>
  </si>
  <si>
    <t>boca staklena, 1 po 90ml (200mg/5ml)</t>
  </si>
  <si>
    <t>blister,30 po 1,5mg</t>
  </si>
  <si>
    <t>blister, 28 po 5 mg</t>
  </si>
  <si>
    <t>boca staklena, 1 po 60 ml (100mg/5ml)</t>
  </si>
  <si>
    <t>blister, 56 po 25mg</t>
  </si>
  <si>
    <t>blister, 56 po 50mg</t>
  </si>
  <si>
    <t>blister, 56 po 75mg</t>
  </si>
  <si>
    <t>blister, 56 po 150 mg</t>
  </si>
  <si>
    <t>blister, 56 po 300mg</t>
  </si>
  <si>
    <t>inhaler, 1 po 120 doza (4,5mcg/doza + 160mcg/doza)</t>
  </si>
  <si>
    <t>inhaler, 1 po 60  doza (9mcg/doza + 320mcg/doza)</t>
  </si>
  <si>
    <t>Alkaloid AD Skopje</t>
  </si>
  <si>
    <t>Salutas Pharma GmbH</t>
  </si>
  <si>
    <t xml:space="preserve">Pfizer Manufacturing Deutschland GmbH </t>
  </si>
  <si>
    <t>Krka, tovarna zdravil, d.d; TAD Pharma GmbH</t>
  </si>
  <si>
    <t>Teva  Pharmaceuticals  Europe B.V.;
Teva Operations  Poland SP.Z.O.O;
Norton Waterford T/A Ivax Pharmaceuticals Ireland;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</si>
</sst>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7" applyNumberFormat="1" applyFont="1" applyFill="1" applyBorder="1" applyAlignment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4">
      <selection activeCell="Q11" sqref="Q11"/>
    </sheetView>
  </sheetViews>
  <sheetFormatPr defaultColWidth="9.140625" defaultRowHeight="15"/>
  <cols>
    <col min="2" max="2" width="14.28125" style="0" customWidth="1"/>
    <col min="3" max="3" width="14.140625" style="0" customWidth="1"/>
    <col min="4" max="4" width="13.57421875" style="0" customWidth="1"/>
    <col min="5" max="6" width="14.7109375" style="0" customWidth="1"/>
    <col min="7" max="7" width="24.00390625" style="0" customWidth="1"/>
    <col min="8" max="8" width="11.7109375" style="0" customWidth="1"/>
    <col min="9" max="9" width="10.8515625" style="0" hidden="1" customWidth="1"/>
    <col min="10" max="10" width="11.28125" style="0" customWidth="1"/>
    <col min="11" max="11" width="11.71093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D3" s="26" t="s">
        <v>47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48">
      <c r="A5" s="34" t="s">
        <v>0</v>
      </c>
      <c r="B5" s="34" t="s">
        <v>1</v>
      </c>
      <c r="C5" s="34" t="s">
        <v>34</v>
      </c>
      <c r="D5" s="34" t="s">
        <v>3</v>
      </c>
      <c r="E5" s="34" t="s">
        <v>37</v>
      </c>
      <c r="F5" s="34" t="s">
        <v>39</v>
      </c>
      <c r="G5" s="34" t="s">
        <v>2</v>
      </c>
      <c r="H5" s="34" t="s">
        <v>4</v>
      </c>
      <c r="I5" s="34" t="s">
        <v>32</v>
      </c>
      <c r="J5" s="34" t="s">
        <v>5</v>
      </c>
      <c r="K5" s="34" t="s">
        <v>33</v>
      </c>
      <c r="L5" s="34" t="s">
        <v>6</v>
      </c>
      <c r="M5" s="29" t="s">
        <v>38</v>
      </c>
    </row>
    <row r="6" spans="1:13" s="1" customFormat="1" ht="36">
      <c r="A6" s="28">
        <v>1</v>
      </c>
      <c r="B6" s="28" t="s">
        <v>49</v>
      </c>
      <c r="C6" s="28">
        <v>3126000</v>
      </c>
      <c r="D6" s="28" t="s">
        <v>56</v>
      </c>
      <c r="E6" s="28" t="s">
        <v>58</v>
      </c>
      <c r="F6" s="28" t="s">
        <v>46</v>
      </c>
      <c r="G6" s="28" t="s">
        <v>69</v>
      </c>
      <c r="H6" s="35"/>
      <c r="I6" s="33">
        <v>247.5</v>
      </c>
      <c r="J6" s="27">
        <v>231.18</v>
      </c>
      <c r="K6" s="33">
        <f>I6*H6</f>
        <v>0</v>
      </c>
      <c r="L6" s="27">
        <f>H6*J6</f>
        <v>0</v>
      </c>
      <c r="M6" s="29">
        <v>3</v>
      </c>
    </row>
    <row r="7" spans="1:13" s="1" customFormat="1" ht="36">
      <c r="A7" s="28">
        <v>4</v>
      </c>
      <c r="B7" s="28" t="s">
        <v>50</v>
      </c>
      <c r="C7" s="28">
        <v>1103444</v>
      </c>
      <c r="D7" s="28" t="s">
        <v>43</v>
      </c>
      <c r="E7" s="28" t="s">
        <v>59</v>
      </c>
      <c r="F7" s="28" t="s">
        <v>46</v>
      </c>
      <c r="G7" s="28" t="s">
        <v>69</v>
      </c>
      <c r="H7" s="35"/>
      <c r="I7" s="33">
        <v>230.4</v>
      </c>
      <c r="J7" s="27">
        <v>215.21</v>
      </c>
      <c r="K7" s="33">
        <f aca="true" t="shared" si="0" ref="K7:K16">I7*H7</f>
        <v>0</v>
      </c>
      <c r="L7" s="27">
        <f aca="true" t="shared" si="1" ref="L7:L16">H7*J7</f>
        <v>0</v>
      </c>
      <c r="M7" s="29">
        <v>3</v>
      </c>
    </row>
    <row r="8" spans="1:13" s="1" customFormat="1" ht="24">
      <c r="A8" s="28">
        <v>7</v>
      </c>
      <c r="B8" s="28" t="s">
        <v>51</v>
      </c>
      <c r="C8" s="28">
        <v>1107638</v>
      </c>
      <c r="D8" s="28" t="s">
        <v>44</v>
      </c>
      <c r="E8" s="28" t="s">
        <v>60</v>
      </c>
      <c r="F8" s="28" t="s">
        <v>46</v>
      </c>
      <c r="G8" s="28" t="s">
        <v>70</v>
      </c>
      <c r="H8" s="35"/>
      <c r="I8" s="33">
        <v>287.8</v>
      </c>
      <c r="J8" s="27">
        <v>276.31</v>
      </c>
      <c r="K8" s="33">
        <f t="shared" si="0"/>
        <v>0</v>
      </c>
      <c r="L8" s="27">
        <f t="shared" si="1"/>
        <v>0</v>
      </c>
      <c r="M8" s="29">
        <v>3</v>
      </c>
    </row>
    <row r="9" spans="1:13" s="1" customFormat="1" ht="36">
      <c r="A9" s="28">
        <v>26</v>
      </c>
      <c r="B9" s="28" t="s">
        <v>52</v>
      </c>
      <c r="C9" s="28">
        <v>3162101</v>
      </c>
      <c r="D9" s="28" t="s">
        <v>56</v>
      </c>
      <c r="E9" s="28" t="s">
        <v>61</v>
      </c>
      <c r="F9" s="28" t="s">
        <v>46</v>
      </c>
      <c r="G9" s="28" t="s">
        <v>69</v>
      </c>
      <c r="H9" s="35"/>
      <c r="I9" s="33">
        <v>90.1</v>
      </c>
      <c r="J9" s="27">
        <v>84.16</v>
      </c>
      <c r="K9" s="33">
        <f t="shared" si="0"/>
        <v>0</v>
      </c>
      <c r="L9" s="27">
        <f t="shared" si="1"/>
        <v>0</v>
      </c>
      <c r="M9" s="29">
        <v>3</v>
      </c>
    </row>
    <row r="10" spans="1:13" s="1" customFormat="1" ht="24">
      <c r="A10" s="28">
        <v>28</v>
      </c>
      <c r="B10" s="28" t="s">
        <v>53</v>
      </c>
      <c r="C10" s="28">
        <v>1084742</v>
      </c>
      <c r="D10" s="28" t="s">
        <v>57</v>
      </c>
      <c r="E10" s="28" t="s">
        <v>62</v>
      </c>
      <c r="F10" s="28" t="s">
        <v>46</v>
      </c>
      <c r="G10" s="28" t="s">
        <v>71</v>
      </c>
      <c r="H10" s="35"/>
      <c r="I10" s="33">
        <v>650</v>
      </c>
      <c r="J10" s="27">
        <v>630.56</v>
      </c>
      <c r="K10" s="33">
        <f t="shared" si="0"/>
        <v>0</v>
      </c>
      <c r="L10" s="27">
        <f t="shared" si="1"/>
        <v>0</v>
      </c>
      <c r="M10" s="29">
        <v>2</v>
      </c>
    </row>
    <row r="11" spans="1:13" s="1" customFormat="1" ht="24">
      <c r="A11" s="28">
        <v>30</v>
      </c>
      <c r="B11" s="28" t="s">
        <v>54</v>
      </c>
      <c r="C11" s="28">
        <v>1084105</v>
      </c>
      <c r="D11" s="28" t="s">
        <v>57</v>
      </c>
      <c r="E11" s="28" t="s">
        <v>63</v>
      </c>
      <c r="F11" s="28" t="s">
        <v>46</v>
      </c>
      <c r="G11" s="28" t="s">
        <v>72</v>
      </c>
      <c r="H11" s="35"/>
      <c r="I11" s="33">
        <v>1267</v>
      </c>
      <c r="J11" s="27">
        <v>1217.71</v>
      </c>
      <c r="K11" s="33">
        <f t="shared" si="0"/>
        <v>0</v>
      </c>
      <c r="L11" s="27">
        <f t="shared" si="1"/>
        <v>0</v>
      </c>
      <c r="M11" s="29">
        <v>3</v>
      </c>
    </row>
    <row r="12" spans="1:13" s="1" customFormat="1" ht="24">
      <c r="A12" s="28">
        <v>31</v>
      </c>
      <c r="B12" s="28" t="s">
        <v>54</v>
      </c>
      <c r="C12" s="28">
        <v>1084108</v>
      </c>
      <c r="D12" s="28" t="s">
        <v>57</v>
      </c>
      <c r="E12" s="28" t="s">
        <v>64</v>
      </c>
      <c r="F12" s="28" t="s">
        <v>46</v>
      </c>
      <c r="G12" s="28" t="s">
        <v>72</v>
      </c>
      <c r="H12" s="35"/>
      <c r="I12" s="33">
        <v>1429.1</v>
      </c>
      <c r="J12" s="27">
        <v>1373.5</v>
      </c>
      <c r="K12" s="33">
        <f t="shared" si="0"/>
        <v>0</v>
      </c>
      <c r="L12" s="27">
        <f t="shared" si="1"/>
        <v>0</v>
      </c>
      <c r="M12" s="29">
        <v>3</v>
      </c>
    </row>
    <row r="13" spans="1:13" s="1" customFormat="1" ht="24">
      <c r="A13" s="28">
        <v>33</v>
      </c>
      <c r="B13" s="28" t="s">
        <v>54</v>
      </c>
      <c r="C13" s="28">
        <v>1084134</v>
      </c>
      <c r="D13" s="28" t="s">
        <v>57</v>
      </c>
      <c r="E13" s="28" t="s">
        <v>65</v>
      </c>
      <c r="F13" s="28" t="s">
        <v>46</v>
      </c>
      <c r="G13" s="28" t="s">
        <v>72</v>
      </c>
      <c r="H13" s="35"/>
      <c r="I13" s="33">
        <v>2041</v>
      </c>
      <c r="J13" s="27">
        <v>1961.6</v>
      </c>
      <c r="K13" s="33">
        <f t="shared" si="0"/>
        <v>0</v>
      </c>
      <c r="L13" s="27">
        <f t="shared" si="1"/>
        <v>0</v>
      </c>
      <c r="M13" s="29">
        <v>3</v>
      </c>
    </row>
    <row r="14" spans="1:13" s="1" customFormat="1" ht="24">
      <c r="A14" s="28">
        <v>34</v>
      </c>
      <c r="B14" s="28" t="s">
        <v>54</v>
      </c>
      <c r="C14" s="28">
        <v>1084143</v>
      </c>
      <c r="D14" s="28" t="s">
        <v>57</v>
      </c>
      <c r="E14" s="28" t="s">
        <v>66</v>
      </c>
      <c r="F14" s="28" t="s">
        <v>46</v>
      </c>
      <c r="G14" s="28" t="s">
        <v>72</v>
      </c>
      <c r="H14" s="35"/>
      <c r="I14" s="33">
        <v>3316.4</v>
      </c>
      <c r="J14" s="27">
        <v>3180.09</v>
      </c>
      <c r="K14" s="33">
        <f t="shared" si="0"/>
        <v>0</v>
      </c>
      <c r="L14" s="27">
        <f t="shared" si="1"/>
        <v>0</v>
      </c>
      <c r="M14" s="29">
        <v>3</v>
      </c>
    </row>
    <row r="15" spans="1:13" s="1" customFormat="1" ht="72">
      <c r="A15" s="28">
        <v>41</v>
      </c>
      <c r="B15" s="28" t="s">
        <v>55</v>
      </c>
      <c r="C15" s="28">
        <v>7114714</v>
      </c>
      <c r="D15" s="28" t="s">
        <v>45</v>
      </c>
      <c r="E15" s="28" t="s">
        <v>67</v>
      </c>
      <c r="F15" s="28" t="s">
        <v>46</v>
      </c>
      <c r="G15" s="28" t="s">
        <v>73</v>
      </c>
      <c r="H15" s="35"/>
      <c r="I15" s="33">
        <v>2971.4</v>
      </c>
      <c r="J15" s="27">
        <v>2849.27</v>
      </c>
      <c r="K15" s="33">
        <f t="shared" si="0"/>
        <v>0</v>
      </c>
      <c r="L15" s="27">
        <f t="shared" si="1"/>
        <v>0</v>
      </c>
      <c r="M15" s="29">
        <v>3</v>
      </c>
    </row>
    <row r="16" spans="1:13" s="1" customFormat="1" ht="72">
      <c r="A16" s="28">
        <v>42</v>
      </c>
      <c r="B16" s="28" t="s">
        <v>55</v>
      </c>
      <c r="C16" s="28">
        <v>7114713</v>
      </c>
      <c r="D16" s="28" t="s">
        <v>45</v>
      </c>
      <c r="E16" s="28" t="s">
        <v>68</v>
      </c>
      <c r="F16" s="28" t="s">
        <v>46</v>
      </c>
      <c r="G16" s="28" t="s">
        <v>73</v>
      </c>
      <c r="H16" s="35"/>
      <c r="I16" s="33">
        <v>2911.6</v>
      </c>
      <c r="J16" s="27">
        <v>2791.93</v>
      </c>
      <c r="K16" s="33">
        <f t="shared" si="0"/>
        <v>0</v>
      </c>
      <c r="L16" s="27">
        <f t="shared" si="1"/>
        <v>0</v>
      </c>
      <c r="M16" s="29">
        <v>3</v>
      </c>
    </row>
    <row r="17" spans="1:13" s="1" customFormat="1" ht="15.75" customHeight="1">
      <c r="A17" s="36" t="s">
        <v>35</v>
      </c>
      <c r="B17" s="36"/>
      <c r="C17" s="36"/>
      <c r="D17" s="36"/>
      <c r="E17" s="36"/>
      <c r="F17" s="36"/>
      <c r="G17" s="36"/>
      <c r="H17" s="36"/>
      <c r="I17" s="36"/>
      <c r="J17" s="36"/>
      <c r="K17" s="30">
        <f>SUM(K6:K16)</f>
        <v>0</v>
      </c>
      <c r="L17" s="30">
        <f>SUM(L6:L16)</f>
        <v>0</v>
      </c>
      <c r="M17" s="2">
        <v>0.1</v>
      </c>
    </row>
    <row r="18" spans="1:13" ht="15.75" customHeight="1">
      <c r="A18" s="37" t="s">
        <v>7</v>
      </c>
      <c r="B18" s="37"/>
      <c r="C18" s="37"/>
      <c r="D18" s="37"/>
      <c r="E18" s="37"/>
      <c r="F18" s="37"/>
      <c r="G18" s="37"/>
      <c r="H18" s="37"/>
      <c r="I18" s="37"/>
      <c r="J18" s="37"/>
      <c r="K18" s="31">
        <f>K17*0.1</f>
        <v>0</v>
      </c>
      <c r="L18" s="31">
        <f>L17*0.1</f>
        <v>0</v>
      </c>
      <c r="M18" s="3"/>
    </row>
    <row r="19" spans="1:13" ht="15.75" customHeight="1">
      <c r="A19" s="37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1">
        <f>K17+K18</f>
        <v>0</v>
      </c>
      <c r="L19" s="31">
        <f>L17+L18</f>
        <v>0</v>
      </c>
      <c r="M19" s="3"/>
    </row>
  </sheetData>
  <sheetProtection/>
  <mergeCells count="3">
    <mergeCell ref="A17:J17"/>
    <mergeCell ref="A19:J19"/>
    <mergeCell ref="A18:J18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8</v>
      </c>
      <c r="C2" s="4"/>
      <c r="D2" s="4"/>
      <c r="E2" s="5" t="s">
        <v>48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9</v>
      </c>
      <c r="C5" s="8" t="s">
        <v>40</v>
      </c>
      <c r="D5" s="6"/>
      <c r="E5" s="9" t="s">
        <v>10</v>
      </c>
      <c r="F5" s="10" t="s">
        <v>11</v>
      </c>
      <c r="G5" s="11" t="s">
        <v>12</v>
      </c>
    </row>
    <row r="6" spans="2:7" ht="15.75" thickBot="1">
      <c r="B6" s="12"/>
      <c r="C6" s="13"/>
      <c r="D6" s="6"/>
      <c r="E6" s="14">
        <f>SUM('Vega d.o.o'!K6:K16)</f>
        <v>0</v>
      </c>
      <c r="F6" s="14">
        <f>SUM('Vega d.o.o'!L6:L16)</f>
        <v>0</v>
      </c>
      <c r="G6" s="15">
        <f>F6*1.1</f>
        <v>0</v>
      </c>
    </row>
    <row r="7" spans="2:7" ht="24.75" thickBot="1">
      <c r="B7" s="7" t="s">
        <v>13</v>
      </c>
      <c r="C7" s="16" t="s">
        <v>14</v>
      </c>
      <c r="D7" s="6"/>
      <c r="E7" s="38" t="s">
        <v>15</v>
      </c>
      <c r="F7" s="39"/>
      <c r="G7" s="40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16</v>
      </c>
      <c r="C9" s="16" t="s">
        <v>17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18</v>
      </c>
      <c r="C11" s="16" t="s">
        <v>19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20</v>
      </c>
      <c r="C13" s="16" t="s">
        <v>21</v>
      </c>
      <c r="D13" s="6"/>
      <c r="E13" s="20" t="s">
        <v>22</v>
      </c>
      <c r="F13" s="21">
        <f>SUBTOTAL(101,'Vega d.o.o'!M6:M16)</f>
        <v>2.909090909090909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25.5">
      <c r="B15" s="7" t="s">
        <v>23</v>
      </c>
      <c r="C15" s="8" t="s">
        <v>24</v>
      </c>
      <c r="D15" s="6"/>
      <c r="E15" s="20" t="s">
        <v>25</v>
      </c>
      <c r="F15" s="16" t="s">
        <v>26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38.25">
      <c r="B17" s="7" t="s">
        <v>27</v>
      </c>
      <c r="C17" s="8" t="s">
        <v>41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28</v>
      </c>
      <c r="C19" s="8" t="s">
        <v>29</v>
      </c>
    </row>
    <row r="20" spans="2:3" ht="15">
      <c r="B20" s="12"/>
      <c r="C20" s="13"/>
    </row>
    <row r="21" spans="2:3" ht="25.5">
      <c r="B21" s="7" t="s">
        <v>30</v>
      </c>
      <c r="C21" s="32" t="s">
        <v>42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Lela Petrovic</cp:lastModifiedBy>
  <cp:lastPrinted>2017-07-20T11:24:25Z</cp:lastPrinted>
  <dcterms:created xsi:type="dcterms:W3CDTF">2016-01-05T12:06:43Z</dcterms:created>
  <dcterms:modified xsi:type="dcterms:W3CDTF">2017-07-21T08:22:13Z</dcterms:modified>
  <cp:category/>
  <cp:version/>
  <cp:contentType/>
  <cp:contentStatus/>
</cp:coreProperties>
</file>