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<sst xmlns="http://schemas.openxmlformats.org/spreadsheetml/2006/main" count="105" uniqueCount="75">
  <si>
    <t>Партија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</si>
  <si>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</si>
  <si>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</si>
  <si>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</si>
  <si>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</si>
  <si>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</si>
  <si>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</si>
  <si>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</si>
  <si>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</si>
  <si>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</si>
  <si>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</si>
  <si>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</si>
  <si>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</si>
  <si>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</si>
  <si>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</si>
  <si>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</si>
  <si>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</si>
  <si>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</si>
  <si>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</si>
  <si>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</si>
  <si>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</si>
  <si>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</si>
  <si>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</si>
  <si>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</si>
  <si>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</si>
  <si>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</si>
  <si>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</si>
  <si>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</si>
  <si>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</si>
  <si>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</si>
  <si>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</si>
  <si>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</si>
  <si>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</si>
  <si>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</si>
  <si>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404-1-110/17-9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</si>
  <si>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</si>
  <si>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BIMED D.O.O.</t>
  </si>
  <si>
    <t>Jednokomorski pejsmejker sa frekvetnom adaptacijom (VVIR)  + 1 Elektroda bipolarna, konekcije IS-1 pasivne ili aktivne fiksacije, prava ili "J"-krivina</t>
  </si>
  <si>
    <t>ставка 1</t>
  </si>
  <si>
    <t xml:space="preserve">Jednokomorski pejsmejker sa frekvetnom adaptacijom (VVIR) </t>
  </si>
  <si>
    <t>ставка 2</t>
  </si>
  <si>
    <t>Elektroda bipolarna, konekcije IS-1 pasivne ili aktivne fiksacije prava ili "J"-krivina</t>
  </si>
  <si>
    <t>УКУПНО ЗА ПАРТИЈУ 1</t>
  </si>
  <si>
    <t>УКУПНО ЗА ПАРТИЈУ 6</t>
  </si>
  <si>
    <t>Jednokomorski implantabilni kardioverter defibrilator (ICD-VR)</t>
  </si>
  <si>
    <t>HV elektroda aktivne ili pasivne fiksacije ''single-coil'' ili ''dual-coil'', konekcije DF-4 i DF-1</t>
  </si>
  <si>
    <t>Epikardijalna elektroda (unipolarna ili bipolarna)</t>
  </si>
  <si>
    <t>Dvokomorski pejsmejker sa frekventnom adaptacijom (DDDR) sa posebnom terapijom za vazovagalne sinkope + 2  Elektrode bipolarne, konekcije IS-1 pasivne ili aktivne fiksacije, prava ili "J"-krivina</t>
  </si>
  <si>
    <t>Dvokomorski pejsmejker sa frekventnom adaptacijom (DDDR) sa posebnom terapijom za vazovagalne sinkope</t>
  </si>
  <si>
    <t>УКУПНО ЗА ПАРТИЈУ 23</t>
  </si>
  <si>
    <t>Dvokomorski pejsmejker sa frekventnom adaptacijom (DDDR) za decu telesne mase ispod 30 kg</t>
  </si>
  <si>
    <t>Elektroda konekcije IS-1 pasivne fiksacije, unipolarna, promera od 1,2 mm (za decu)</t>
  </si>
  <si>
    <t>Elektroda konekcije IS-1 aktivne fiksacije, bipolarna sa poliuretanskim omotačem (za decu)</t>
  </si>
  <si>
    <t>Jednokomorski implantabilni kardioverter defibrilator (ICD-VR) + 1 HV elektroda aktivne ili pasivne fiksacije ''single coil'' ili ''dual coil'', konekcije DF-4 i DF-1</t>
  </si>
  <si>
    <t>Sensia SR SESR01</t>
  </si>
  <si>
    <t>Medtronic</t>
  </si>
  <si>
    <t>комад</t>
  </si>
  <si>
    <t>Evera VR S:  DVBC3D1 I DVBC3D4</t>
  </si>
  <si>
    <t>Sprint Quattro 6944
Sprint Quattro Secure Lead 6947
Sprint Quattro Lead Secure S 6935
Sprint Quattro 6946M
Sprint Quattro MRI SureScan 6947M,6935M i 6946M</t>
  </si>
  <si>
    <t>CapSure EPI 4965
CapSure EPI 4968</t>
  </si>
  <si>
    <t>Advisa DR MRI, A3DR01</t>
  </si>
  <si>
    <t>Adapta S DR ADDRS1</t>
  </si>
  <si>
    <t xml:space="preserve">CapSure Sense MRI  4074 </t>
  </si>
  <si>
    <t>CapSureFix Novus 4076</t>
  </si>
  <si>
    <t>ИЗНОС ПДВ-А ОД 10%</t>
  </si>
  <si>
    <t>PM170001</t>
  </si>
  <si>
    <t>CapSureFix Novus MRI 5076</t>
  </si>
  <si>
    <t>PM170021</t>
  </si>
  <si>
    <t>PM170022</t>
  </si>
  <si>
    <t>CapSure Sense MRI 4074
CapSure Sense MRI 4574
CapSure Fix Novus 4076</t>
  </si>
  <si>
    <t>PM170007</t>
  </si>
  <si>
    <t>PM170029</t>
  </si>
  <si>
    <t>PM170032</t>
  </si>
  <si>
    <t>PM170015</t>
  </si>
  <si>
    <t>PM170017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</si>
</sst>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9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left" vertical="center" wrapText="1"/>
    </xf>
    <xf numFmtId="0" fontId="49" fillId="0" borderId="22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26" fillId="34" borderId="27" xfId="56" applyNumberFormat="1" applyFont="1" applyFill="1" applyBorder="1" applyAlignment="1">
      <alignment horizontal="center" vertical="center" wrapText="1"/>
      <protection/>
    </xf>
    <xf numFmtId="0" fontId="46" fillId="35" borderId="27" xfId="0" applyFont="1" applyFill="1" applyBorder="1" applyAlignment="1">
      <alignment horizontal="center" vertical="center" wrapText="1"/>
    </xf>
    <xf numFmtId="4" fontId="46" fillId="35" borderId="27" xfId="0" applyNumberFormat="1" applyFont="1" applyFill="1" applyBorder="1" applyAlignment="1">
      <alignment horizontal="center" vertical="center" wrapText="1"/>
    </xf>
    <xf numFmtId="4" fontId="46" fillId="34" borderId="28" xfId="0" applyNumberFormat="1" applyFont="1" applyFill="1" applyBorder="1" applyAlignment="1">
      <alignment horizontal="center" vertical="center" wrapText="1"/>
    </xf>
    <xf numFmtId="4" fontId="46" fillId="35" borderId="29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4" fontId="25" fillId="0" borderId="34" xfId="55" applyNumberFormat="1" applyFont="1" applyFill="1" applyBorder="1" applyAlignment="1">
      <alignment horizontal="center" vertical="center" wrapText="1"/>
      <protection/>
    </xf>
    <xf numFmtId="4" fontId="49" fillId="0" borderId="34" xfId="0" applyNumberFormat="1" applyFont="1" applyBorder="1" applyAlignment="1">
      <alignment horizontal="left" vertical="center" wrapText="1"/>
    </xf>
    <xf numFmtId="0" fontId="49" fillId="0" borderId="32" xfId="0" applyFont="1" applyBorder="1" applyAlignment="1">
      <alignment horizontal="right" vertical="center" wrapText="1"/>
    </xf>
    <xf numFmtId="0" fontId="49" fillId="0" borderId="35" xfId="0" applyFont="1" applyBorder="1" applyAlignment="1">
      <alignment horizontal="right" vertical="center" wrapText="1"/>
    </xf>
    <xf numFmtId="0" fontId="49" fillId="0" borderId="36" xfId="0" applyFont="1" applyBorder="1" applyAlignment="1">
      <alignment horizontal="right" vertical="center" wrapText="1"/>
    </xf>
    <xf numFmtId="4" fontId="25" fillId="0" borderId="32" xfId="55" applyNumberFormat="1" applyFont="1" applyFill="1" applyBorder="1" applyAlignment="1">
      <alignment horizontal="left" vertical="center" wrapText="1"/>
      <protection/>
    </xf>
    <xf numFmtId="4" fontId="25" fillId="0" borderId="23" xfId="55" applyNumberFormat="1" applyFont="1" applyFill="1" applyBorder="1" applyAlignment="1">
      <alignment horizontal="left" vertical="center" wrapText="1"/>
      <protection/>
    </xf>
    <xf numFmtId="4" fontId="50" fillId="0" borderId="10" xfId="0" applyNumberFormat="1" applyFont="1" applyFill="1" applyBorder="1" applyAlignment="1">
      <alignment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6" fillId="0" borderId="37" xfId="0" applyFont="1" applyBorder="1" applyAlignment="1">
      <alignment horizontal="right" vertical="center" wrapText="1"/>
    </xf>
    <xf numFmtId="0" fontId="46" fillId="0" borderId="38" xfId="0" applyFont="1" applyBorder="1" applyAlignment="1">
      <alignment horizontal="right" vertical="center" wrapText="1"/>
    </xf>
    <xf numFmtId="4" fontId="46" fillId="0" borderId="23" xfId="0" applyNumberFormat="1" applyFont="1" applyBorder="1" applyAlignment="1">
      <alignment vertical="center" wrapText="1"/>
    </xf>
    <xf numFmtId="4" fontId="46" fillId="0" borderId="39" xfId="0" applyNumberFormat="1" applyFont="1" applyBorder="1" applyAlignment="1">
      <alignment vertical="center" wrapText="1"/>
    </xf>
    <xf numFmtId="4" fontId="46" fillId="0" borderId="39" xfId="0" applyNumberFormat="1" applyFont="1" applyBorder="1" applyAlignment="1">
      <alignment horizontal="center" vertical="center" wrapText="1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3" fontId="49" fillId="0" borderId="34" xfId="0" applyNumberFormat="1" applyFont="1" applyBorder="1" applyAlignment="1">
      <alignment horizontal="center" vertical="center" wrapText="1"/>
    </xf>
    <xf numFmtId="3" fontId="49" fillId="0" borderId="41" xfId="0" applyNumberFormat="1" applyFont="1" applyBorder="1" applyAlignment="1">
      <alignment horizontal="center" vertical="center" wrapText="1"/>
    </xf>
    <xf numFmtId="4" fontId="25" fillId="0" borderId="34" xfId="55" applyNumberFormat="1" applyFont="1" applyFill="1" applyBorder="1" applyAlignment="1">
      <alignment horizontal="center" vertical="center" wrapText="1"/>
      <protection/>
    </xf>
    <xf numFmtId="4" fontId="25" fillId="0" borderId="41" xfId="55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jsmejkeri%20za%20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"/>
      <sheetName val="TS"/>
      <sheetName val="aptus"/>
      <sheetName val="bimed"/>
      <sheetName val="biostent"/>
      <sheetName val="gosper"/>
      <sheetName val="G&amp;H"/>
      <sheetName val="hermes"/>
      <sheetName val="vicor"/>
      <sheetName val="V&amp;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0">
      <selection activeCell="O7" sqref="O7"/>
    </sheetView>
  </sheetViews>
  <sheetFormatPr defaultColWidth="9.140625" defaultRowHeight="15"/>
  <cols>
    <col min="1" max="2" width="9.140625" style="20" customWidth="1"/>
    <col min="3" max="3" width="19.57421875" style="20" customWidth="1"/>
    <col min="4" max="4" width="12.140625" style="20" customWidth="1"/>
    <col min="5" max="5" width="20.00390625" style="20" customWidth="1"/>
    <col min="6" max="6" width="11.57421875" style="20" customWidth="1"/>
    <col min="7" max="7" width="10.00390625" style="20" customWidth="1"/>
    <col min="8" max="8" width="11.140625" style="20" customWidth="1"/>
    <col min="9" max="9" width="11.00390625" style="20" hidden="1" customWidth="1"/>
    <col min="10" max="10" width="10.8515625" style="20" customWidth="1"/>
    <col min="11" max="11" width="13.421875" style="20" hidden="1" customWidth="1"/>
    <col min="12" max="12" width="16.28125" style="20" customWidth="1"/>
    <col min="13" max="13" width="17.57421875" style="20" hidden="1" customWidth="1"/>
    <col min="14" max="16384" width="9.140625" style="20" customWidth="1"/>
  </cols>
  <sheetData>
    <row r="2" spans="1:13" ht="12.7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ht="13.5" thickBot="1"/>
    <row r="6" spans="1:13" ht="57" customHeight="1" thickTop="1">
      <c r="A6" s="36" t="s">
        <v>0</v>
      </c>
      <c r="B6" s="37" t="s">
        <v>30</v>
      </c>
      <c r="C6" s="38"/>
      <c r="D6" s="39" t="s">
        <v>31</v>
      </c>
      <c r="E6" s="39" t="s">
        <v>32</v>
      </c>
      <c r="F6" s="39" t="s">
        <v>1</v>
      </c>
      <c r="G6" s="40" t="s">
        <v>2</v>
      </c>
      <c r="H6" s="39" t="s">
        <v>3</v>
      </c>
      <c r="I6" s="41" t="s">
        <v>4</v>
      </c>
      <c r="J6" s="39" t="s">
        <v>5</v>
      </c>
      <c r="K6" s="42" t="s">
        <v>6</v>
      </c>
      <c r="L6" s="43" t="s">
        <v>7</v>
      </c>
      <c r="M6" s="44" t="s">
        <v>8</v>
      </c>
    </row>
    <row r="7" spans="1:13" ht="20.25" customHeight="1">
      <c r="A7" s="25">
        <v>1</v>
      </c>
      <c r="B7" s="56" t="s">
        <v>37</v>
      </c>
      <c r="C7" s="57"/>
      <c r="D7" s="57"/>
      <c r="E7" s="57"/>
      <c r="F7" s="57"/>
      <c r="G7" s="57"/>
      <c r="H7" s="57"/>
      <c r="I7" s="57"/>
      <c r="J7" s="57"/>
      <c r="K7" s="57"/>
      <c r="L7" s="58"/>
      <c r="M7" s="45">
        <v>2</v>
      </c>
    </row>
    <row r="8" spans="1:13" ht="45" customHeight="1">
      <c r="A8" s="26"/>
      <c r="B8" s="59" t="s">
        <v>38</v>
      </c>
      <c r="C8" s="60" t="s">
        <v>39</v>
      </c>
      <c r="D8" s="27" t="s">
        <v>65</v>
      </c>
      <c r="E8" s="27" t="s">
        <v>54</v>
      </c>
      <c r="F8" s="27" t="s">
        <v>55</v>
      </c>
      <c r="G8" s="27" t="s">
        <v>56</v>
      </c>
      <c r="H8" s="67"/>
      <c r="I8" s="28">
        <v>46725</v>
      </c>
      <c r="J8" s="28">
        <v>46490</v>
      </c>
      <c r="K8" s="28">
        <f>H8*I8</f>
        <v>0</v>
      </c>
      <c r="L8" s="29">
        <f>H8*J8</f>
        <v>0</v>
      </c>
      <c r="M8" s="47"/>
    </row>
    <row r="9" spans="1:13" ht="33.75">
      <c r="A9" s="26"/>
      <c r="B9" s="73" t="s">
        <v>40</v>
      </c>
      <c r="C9" s="81" t="s">
        <v>41</v>
      </c>
      <c r="D9" s="27" t="s">
        <v>67</v>
      </c>
      <c r="E9" s="27" t="s">
        <v>69</v>
      </c>
      <c r="F9" s="75" t="s">
        <v>55</v>
      </c>
      <c r="G9" s="75" t="s">
        <v>56</v>
      </c>
      <c r="H9" s="77"/>
      <c r="I9" s="28">
        <v>15950</v>
      </c>
      <c r="J9" s="74">
        <v>15950</v>
      </c>
      <c r="K9" s="28">
        <f>H9*I9</f>
        <v>0</v>
      </c>
      <c r="L9" s="74">
        <f>H9*J9</f>
        <v>0</v>
      </c>
      <c r="M9" s="76"/>
    </row>
    <row r="10" spans="1:13" ht="29.25" customHeight="1">
      <c r="A10" s="26"/>
      <c r="B10" s="73"/>
      <c r="C10" s="81"/>
      <c r="D10" s="27" t="s">
        <v>68</v>
      </c>
      <c r="E10" s="27" t="s">
        <v>66</v>
      </c>
      <c r="F10" s="75"/>
      <c r="G10" s="75"/>
      <c r="H10" s="78"/>
      <c r="I10" s="28"/>
      <c r="J10" s="74"/>
      <c r="K10" s="28"/>
      <c r="L10" s="74"/>
      <c r="M10" s="76"/>
    </row>
    <row r="11" spans="1:13" ht="18" customHeight="1">
      <c r="A11" s="30"/>
      <c r="B11" s="61" t="s">
        <v>42</v>
      </c>
      <c r="C11" s="34"/>
      <c r="D11" s="34"/>
      <c r="E11" s="34"/>
      <c r="F11" s="34"/>
      <c r="G11" s="34"/>
      <c r="H11" s="34"/>
      <c r="I11" s="34"/>
      <c r="J11" s="35"/>
      <c r="K11" s="28">
        <f>K8+K9</f>
        <v>0</v>
      </c>
      <c r="L11" s="29">
        <f>L8+L9</f>
        <v>0</v>
      </c>
      <c r="M11" s="51"/>
    </row>
    <row r="12" spans="1:13" ht="18.75" customHeight="1">
      <c r="A12" s="25">
        <v>6</v>
      </c>
      <c r="B12" s="56" t="s">
        <v>53</v>
      </c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45">
        <v>2</v>
      </c>
    </row>
    <row r="13" spans="1:13" ht="33.75">
      <c r="A13" s="26"/>
      <c r="B13" s="59" t="s">
        <v>38</v>
      </c>
      <c r="C13" s="60" t="s">
        <v>44</v>
      </c>
      <c r="D13" s="27" t="s">
        <v>70</v>
      </c>
      <c r="E13" s="27" t="s">
        <v>57</v>
      </c>
      <c r="F13" s="27" t="s">
        <v>55</v>
      </c>
      <c r="G13" s="27" t="s">
        <v>56</v>
      </c>
      <c r="H13" s="67"/>
      <c r="I13" s="28">
        <v>424100</v>
      </c>
      <c r="J13" s="28">
        <v>423800</v>
      </c>
      <c r="K13" s="28">
        <f>H13*I13</f>
        <v>0</v>
      </c>
      <c r="L13" s="29">
        <f>H13*J13</f>
        <v>0</v>
      </c>
      <c r="M13" s="47"/>
    </row>
    <row r="14" spans="1:13" ht="101.25">
      <c r="A14" s="26"/>
      <c r="B14" s="32" t="s">
        <v>40</v>
      </c>
      <c r="C14" s="60" t="s">
        <v>45</v>
      </c>
      <c r="D14" s="27" t="s">
        <v>71</v>
      </c>
      <c r="E14" s="27" t="s">
        <v>58</v>
      </c>
      <c r="F14" s="27" t="s">
        <v>55</v>
      </c>
      <c r="G14" s="27" t="s">
        <v>56</v>
      </c>
      <c r="H14" s="67"/>
      <c r="I14" s="28">
        <v>100600</v>
      </c>
      <c r="J14" s="28">
        <v>100000</v>
      </c>
      <c r="K14" s="28">
        <f>H14*I14</f>
        <v>0</v>
      </c>
      <c r="L14" s="29">
        <f>H14*J14</f>
        <v>0</v>
      </c>
      <c r="M14" s="47"/>
    </row>
    <row r="15" spans="1:13" ht="18" customHeight="1">
      <c r="A15" s="30"/>
      <c r="B15" s="61" t="s">
        <v>43</v>
      </c>
      <c r="C15" s="34"/>
      <c r="D15" s="34"/>
      <c r="E15" s="34"/>
      <c r="F15" s="34"/>
      <c r="G15" s="34"/>
      <c r="H15" s="34"/>
      <c r="I15" s="34"/>
      <c r="J15" s="35"/>
      <c r="K15" s="28">
        <f>K13+K14</f>
        <v>0</v>
      </c>
      <c r="L15" s="29">
        <f>L13+L14</f>
        <v>0</v>
      </c>
      <c r="M15" s="51"/>
    </row>
    <row r="16" spans="1:13" ht="30.75" customHeight="1">
      <c r="A16" s="31">
        <v>12</v>
      </c>
      <c r="B16" s="64" t="s">
        <v>46</v>
      </c>
      <c r="C16" s="65"/>
      <c r="D16" s="27" t="s">
        <v>72</v>
      </c>
      <c r="E16" s="27" t="s">
        <v>59</v>
      </c>
      <c r="F16" s="27" t="s">
        <v>55</v>
      </c>
      <c r="G16" s="27" t="s">
        <v>56</v>
      </c>
      <c r="H16" s="67"/>
      <c r="I16" s="28">
        <v>51400</v>
      </c>
      <c r="J16" s="28">
        <v>51300</v>
      </c>
      <c r="K16" s="28">
        <f>H16*I16</f>
        <v>0</v>
      </c>
      <c r="L16" s="29">
        <f>H16*J16</f>
        <v>0</v>
      </c>
      <c r="M16" s="46">
        <v>1</v>
      </c>
    </row>
    <row r="17" spans="1:13" ht="26.25" customHeight="1">
      <c r="A17" s="25">
        <v>23</v>
      </c>
      <c r="B17" s="56" t="s">
        <v>47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45">
        <v>1</v>
      </c>
    </row>
    <row r="18" spans="1:13" ht="56.25">
      <c r="A18" s="26"/>
      <c r="B18" s="32" t="s">
        <v>38</v>
      </c>
      <c r="C18" s="33" t="s">
        <v>48</v>
      </c>
      <c r="D18" s="27" t="s">
        <v>73</v>
      </c>
      <c r="E18" s="27" t="s">
        <v>60</v>
      </c>
      <c r="F18" s="27" t="s">
        <v>55</v>
      </c>
      <c r="G18" s="27" t="s">
        <v>56</v>
      </c>
      <c r="H18" s="67"/>
      <c r="I18" s="28">
        <v>280900</v>
      </c>
      <c r="J18" s="28">
        <v>280800</v>
      </c>
      <c r="K18" s="28">
        <f>H18*I18</f>
        <v>0</v>
      </c>
      <c r="L18" s="29">
        <f>H18*J18</f>
        <v>0</v>
      </c>
      <c r="M18" s="47"/>
    </row>
    <row r="19" spans="1:13" ht="33.75">
      <c r="A19" s="26"/>
      <c r="B19" s="79" t="s">
        <v>40</v>
      </c>
      <c r="C19" s="74" t="s">
        <v>41</v>
      </c>
      <c r="D19" s="27" t="s">
        <v>67</v>
      </c>
      <c r="E19" s="27" t="s">
        <v>69</v>
      </c>
      <c r="F19" s="75" t="s">
        <v>55</v>
      </c>
      <c r="G19" s="75" t="s">
        <v>56</v>
      </c>
      <c r="H19" s="77"/>
      <c r="I19" s="28">
        <v>15950</v>
      </c>
      <c r="J19" s="74">
        <v>15950</v>
      </c>
      <c r="K19" s="28">
        <f>H19*I19</f>
        <v>0</v>
      </c>
      <c r="L19" s="74">
        <f>H19*J19</f>
        <v>0</v>
      </c>
      <c r="M19" s="47"/>
    </row>
    <row r="20" spans="1:13" ht="27" customHeight="1">
      <c r="A20" s="26"/>
      <c r="B20" s="80"/>
      <c r="C20" s="74"/>
      <c r="D20" s="27" t="s">
        <v>68</v>
      </c>
      <c r="E20" s="27" t="s">
        <v>66</v>
      </c>
      <c r="F20" s="75"/>
      <c r="G20" s="75"/>
      <c r="H20" s="78"/>
      <c r="I20" s="28"/>
      <c r="J20" s="74"/>
      <c r="K20" s="28"/>
      <c r="L20" s="74"/>
      <c r="M20" s="47"/>
    </row>
    <row r="21" spans="1:13" ht="19.5" customHeight="1">
      <c r="A21" s="30"/>
      <c r="B21" s="62" t="s">
        <v>49</v>
      </c>
      <c r="C21" s="63"/>
      <c r="D21" s="34"/>
      <c r="E21" s="34"/>
      <c r="F21" s="34"/>
      <c r="G21" s="34"/>
      <c r="H21" s="34"/>
      <c r="I21" s="34"/>
      <c r="J21" s="35"/>
      <c r="K21" s="28">
        <f>K18+K19</f>
        <v>0</v>
      </c>
      <c r="L21" s="29">
        <f>L18+L19</f>
        <v>0</v>
      </c>
      <c r="M21" s="51"/>
    </row>
    <row r="22" spans="1:13" ht="36" customHeight="1">
      <c r="A22" s="31">
        <v>26</v>
      </c>
      <c r="B22" s="66" t="s">
        <v>50</v>
      </c>
      <c r="C22" s="66"/>
      <c r="D22" s="27" t="s">
        <v>74</v>
      </c>
      <c r="E22" s="27" t="s">
        <v>61</v>
      </c>
      <c r="F22" s="27" t="s">
        <v>55</v>
      </c>
      <c r="G22" s="27" t="s">
        <v>56</v>
      </c>
      <c r="H22" s="67"/>
      <c r="I22" s="28">
        <v>230000</v>
      </c>
      <c r="J22" s="28">
        <v>230000</v>
      </c>
      <c r="K22" s="28">
        <f>H22*I22</f>
        <v>0</v>
      </c>
      <c r="L22" s="29">
        <f>H22*J22</f>
        <v>0</v>
      </c>
      <c r="M22" s="46">
        <v>1</v>
      </c>
    </row>
    <row r="23" spans="1:13" ht="32.25" customHeight="1">
      <c r="A23" s="31">
        <v>27</v>
      </c>
      <c r="B23" s="66" t="s">
        <v>51</v>
      </c>
      <c r="C23" s="66"/>
      <c r="D23" s="27" t="s">
        <v>67</v>
      </c>
      <c r="E23" s="27" t="s">
        <v>62</v>
      </c>
      <c r="F23" s="27" t="s">
        <v>55</v>
      </c>
      <c r="G23" s="27" t="s">
        <v>56</v>
      </c>
      <c r="H23" s="67"/>
      <c r="I23" s="28">
        <v>21000</v>
      </c>
      <c r="J23" s="28">
        <v>15950</v>
      </c>
      <c r="K23" s="28">
        <f>H23*I23</f>
        <v>0</v>
      </c>
      <c r="L23" s="29">
        <f>H23*J23</f>
        <v>0</v>
      </c>
      <c r="M23" s="46">
        <v>1</v>
      </c>
    </row>
    <row r="24" spans="1:13" ht="36" customHeight="1">
      <c r="A24" s="31">
        <v>28</v>
      </c>
      <c r="B24" s="66" t="s">
        <v>52</v>
      </c>
      <c r="C24" s="66"/>
      <c r="D24" s="27" t="s">
        <v>68</v>
      </c>
      <c r="E24" s="27" t="s">
        <v>63</v>
      </c>
      <c r="F24" s="27" t="s">
        <v>55</v>
      </c>
      <c r="G24" s="27" t="s">
        <v>56</v>
      </c>
      <c r="H24" s="67"/>
      <c r="I24" s="28">
        <v>17100</v>
      </c>
      <c r="J24" s="28">
        <v>15950</v>
      </c>
      <c r="K24" s="28">
        <f>H24*I24</f>
        <v>0</v>
      </c>
      <c r="L24" s="29">
        <f>H24*J24</f>
        <v>0</v>
      </c>
      <c r="M24" s="46">
        <v>1</v>
      </c>
    </row>
    <row r="25" spans="1:13" ht="12.75" customHeight="1">
      <c r="A25" s="52" t="s">
        <v>9</v>
      </c>
      <c r="B25" s="53"/>
      <c r="C25" s="53"/>
      <c r="D25" s="53"/>
      <c r="E25" s="53"/>
      <c r="F25" s="53"/>
      <c r="G25" s="53"/>
      <c r="H25" s="53"/>
      <c r="I25" s="53"/>
      <c r="J25" s="53"/>
      <c r="K25" s="70">
        <f>K11+K15+K16+K21+K22+K23+K24</f>
        <v>0</v>
      </c>
      <c r="L25" s="49">
        <f>L11+L15+L16+L21+L22+L23+L24</f>
        <v>0</v>
      </c>
      <c r="M25" s="46"/>
    </row>
    <row r="26" spans="1:13" ht="12.75" customHeight="1">
      <c r="A26" s="52" t="s">
        <v>64</v>
      </c>
      <c r="B26" s="53"/>
      <c r="C26" s="53"/>
      <c r="D26" s="53"/>
      <c r="E26" s="53"/>
      <c r="F26" s="53"/>
      <c r="G26" s="53"/>
      <c r="H26" s="53"/>
      <c r="I26" s="53"/>
      <c r="J26" s="54"/>
      <c r="K26" s="50">
        <f>K25*0.1</f>
        <v>0</v>
      </c>
      <c r="L26" s="48">
        <f>L25*0.1</f>
        <v>0</v>
      </c>
      <c r="M26" s="46"/>
    </row>
    <row r="27" spans="1:13" ht="13.5" customHeight="1" thickBot="1">
      <c r="A27" s="68" t="s">
        <v>10</v>
      </c>
      <c r="B27" s="69"/>
      <c r="C27" s="69"/>
      <c r="D27" s="69"/>
      <c r="E27" s="69"/>
      <c r="F27" s="69"/>
      <c r="G27" s="69"/>
      <c r="H27" s="69"/>
      <c r="I27" s="69"/>
      <c r="J27" s="55"/>
      <c r="K27" s="71">
        <f>K25+K26</f>
        <v>0</v>
      </c>
      <c r="L27" s="72">
        <f>L25+L26</f>
        <v>0</v>
      </c>
      <c r="M27" s="46"/>
    </row>
    <row r="28" ht="13.5" thickTop="1"/>
  </sheetData>
  <sheetProtection/>
  <mergeCells count="36">
    <mergeCell ref="M17:M21"/>
    <mergeCell ref="M12:M15"/>
    <mergeCell ref="A27:J27"/>
    <mergeCell ref="A26:J26"/>
    <mergeCell ref="A25:J25"/>
    <mergeCell ref="B9:B10"/>
    <mergeCell ref="C9:C10"/>
    <mergeCell ref="F9:F10"/>
    <mergeCell ref="G9:G10"/>
    <mergeCell ref="J9:J10"/>
    <mergeCell ref="M7:M11"/>
    <mergeCell ref="L9:L10"/>
    <mergeCell ref="H9:H10"/>
    <mergeCell ref="C19:C20"/>
    <mergeCell ref="F19:F20"/>
    <mergeCell ref="G19:G20"/>
    <mergeCell ref="H19:H20"/>
    <mergeCell ref="J19:J20"/>
    <mergeCell ref="L19:L20"/>
    <mergeCell ref="B11:J11"/>
    <mergeCell ref="B16:C16"/>
    <mergeCell ref="B21:J21"/>
    <mergeCell ref="B24:C24"/>
    <mergeCell ref="B23:C23"/>
    <mergeCell ref="B22:C22"/>
    <mergeCell ref="B19:B20"/>
    <mergeCell ref="B12:L12"/>
    <mergeCell ref="B17:L17"/>
    <mergeCell ref="B15:J15"/>
    <mergeCell ref="A2:M2"/>
    <mergeCell ref="A3:M3"/>
    <mergeCell ref="B6:C6"/>
    <mergeCell ref="A7:A11"/>
    <mergeCell ref="A12:A15"/>
    <mergeCell ref="A17:A21"/>
    <mergeCell ref="B7:L7"/>
  </mergeCells>
  <printOptions/>
  <pageMargins left="0.2" right="0.28" top="0.2" bottom="0.34" header="0.2" footer="0.3"/>
  <pageSetup orientation="landscape" scale="94" r:id="rId1"/>
  <rowBreaks count="1" manualBreakCount="1">
    <brk id="15" max="255" man="1"/>
  </rowBreaks>
  <ignoredErrors>
    <ignoredError sqref="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11</v>
      </c>
      <c r="C2" s="9"/>
      <c r="D2" s="9"/>
      <c r="E2" s="9" t="s">
        <v>36</v>
      </c>
    </row>
    <row r="4" ht="15" thickBot="1"/>
    <row r="5" spans="2:7" ht="24.75" thickBot="1">
      <c r="B5" s="2" t="s">
        <v>16</v>
      </c>
      <c r="C5" s="3" t="s">
        <v>34</v>
      </c>
      <c r="E5" s="10" t="s">
        <v>12</v>
      </c>
      <c r="F5" s="11" t="s">
        <v>13</v>
      </c>
      <c r="G5" s="12" t="s">
        <v>14</v>
      </c>
    </row>
    <row r="6" spans="2:7" ht="15" thickBot="1">
      <c r="B6" s="4"/>
      <c r="C6" s="5"/>
      <c r="E6" s="13">
        <f>SUBTOTAL(9,Sheet1!K7)</f>
        <v>0</v>
      </c>
      <c r="F6" s="14">
        <f>SUBTOTAL(9,Sheet1!L7)</f>
        <v>0</v>
      </c>
      <c r="G6" s="15">
        <f>F6*1.1</f>
        <v>0</v>
      </c>
    </row>
    <row r="7" spans="2:7" ht="24.75" thickBot="1">
      <c r="B7" s="2" t="s">
        <v>17</v>
      </c>
      <c r="C7" s="6" t="s">
        <v>18</v>
      </c>
      <c r="E7" s="22" t="s">
        <v>15</v>
      </c>
      <c r="F7" s="23"/>
      <c r="G7" s="24"/>
    </row>
    <row r="8" spans="2:7" ht="15" thickBot="1">
      <c r="B8" s="4"/>
      <c r="C8" s="5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2" t="s">
        <v>19</v>
      </c>
      <c r="C9" s="6" t="s">
        <v>20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21</v>
      </c>
      <c r="C11" s="6" t="s">
        <v>22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2" t="s">
        <v>23</v>
      </c>
      <c r="C13" s="3" t="s">
        <v>24</v>
      </c>
      <c r="E13" s="7" t="s">
        <v>27</v>
      </c>
      <c r="F13" s="19">
        <f>SUBTOTAL(101,Sheet1!M7)</f>
        <v>2</v>
      </c>
      <c r="G13" s="4"/>
    </row>
    <row r="14" spans="2:7" ht="14.25">
      <c r="B14" s="4"/>
      <c r="C14" s="5"/>
      <c r="E14" s="5"/>
      <c r="F14" s="5"/>
      <c r="G14" s="4"/>
    </row>
    <row r="15" spans="2:6" ht="89.25">
      <c r="B15" s="2" t="s">
        <v>25</v>
      </c>
      <c r="C15" s="3" t="s">
        <v>35</v>
      </c>
      <c r="E15" s="7" t="s">
        <v>28</v>
      </c>
      <c r="F15" s="6" t="s">
        <v>29</v>
      </c>
    </row>
    <row r="16" spans="2:3" ht="14.25">
      <c r="B16" s="4"/>
      <c r="C16" s="5"/>
    </row>
    <row r="17" spans="2:3" ht="15">
      <c r="B17" s="2" t="s">
        <v>26</v>
      </c>
      <c r="C17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2017-09-14T11:53:35Z</dcterms:modified>
  <cp:category/>
  <cp:version/>
  <cp:contentType/>
  <cp:contentStatus/>
</cp:coreProperties>
</file>