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<sst xmlns="http://schemas.openxmlformats.org/spreadsheetml/2006/main" count="82" uniqueCount="75">
  <si>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</si>
  <si>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</si>
  <si>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</si>
  <si>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</si>
  <si>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</si>
  <si>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</si>
  <si>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</si>
  <si>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</si>
  <si>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</si>
  <si>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</si>
  <si>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</si>
  <si>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</si>
  <si>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</si>
  <si>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</si>
  <si>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</si>
  <si>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</si>
  <si>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</si>
  <si>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</si>
  <si>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</si>
  <si>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</si>
  <si>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</si>
  <si>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</si>
  <si>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</si>
  <si>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</si>
  <si>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</si>
  <si>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</si>
  <si>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</si>
  <si>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</si>
  <si>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</si>
  <si>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</si>
  <si>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</si>
  <si>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</si>
  <si>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bočica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</si>
  <si>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</si>
  <si>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</si>
  <si>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</si>
  <si>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</si>
  <si>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</si>
  <si>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</si>
  <si>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</si>
  <si>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20 mg</t>
  </si>
  <si>
    <t>404-1-110/17-24</t>
  </si>
  <si>
    <t>Цитостатици са Листе Б и Листе Д Листе лекова за 2017. годину</t>
  </si>
  <si>
    <t>ADOC D.O.O.</t>
  </si>
  <si>
    <t>22</t>
  </si>
  <si>
    <t>docetaksel</t>
  </si>
  <si>
    <t>0039727</t>
  </si>
  <si>
    <t xml:space="preserve">DOCETAXEL </t>
  </si>
  <si>
    <t>Actavis Italy S.P.A.; S.C.Sindan-Pharma S.R.L.</t>
  </si>
  <si>
    <t>koncentrat za rastvor za infuziju</t>
  </si>
  <si>
    <t>0039728</t>
  </si>
  <si>
    <t>DOCETAXEL</t>
  </si>
  <si>
    <t>80 mg</t>
  </si>
  <si>
    <t>Укупна вредност за партију 22</t>
  </si>
  <si>
    <t>30</t>
  </si>
  <si>
    <t>karboplatin</t>
  </si>
  <si>
    <t>0031306</t>
  </si>
  <si>
    <t>Carboplasin</t>
  </si>
  <si>
    <t>S.C. SINDAN-PHARMA S.R.L., Rumunija
ACTAVIS ITALY S.P.A, Italija</t>
  </si>
  <si>
    <t>150 mg</t>
  </si>
  <si>
    <t>0031307</t>
  </si>
  <si>
    <t>450 mg</t>
  </si>
  <si>
    <t>Укупна вредност за партију 30</t>
  </si>
  <si>
    <t>35</t>
  </si>
  <si>
    <t>goserelin</t>
  </si>
  <si>
    <t>0037070</t>
  </si>
  <si>
    <t>Zoladex</t>
  </si>
  <si>
    <t>ASTRAZENECA UK LIMITED, V.Britanija</t>
  </si>
  <si>
    <t>implant</t>
  </si>
  <si>
    <t>3,6 mg</t>
  </si>
  <si>
    <t>injekcioni špric</t>
  </si>
  <si>
    <t>0037071</t>
  </si>
  <si>
    <t>Zoladex LA</t>
  </si>
  <si>
    <t>10,8 mg</t>
  </si>
  <si>
    <t>Укупна вредност за партију 35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</si>
</sst>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63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1B1B1B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52" fillId="0" borderId="0" xfId="0" applyFont="1" applyAlignment="1">
      <alignment/>
    </xf>
    <xf numFmtId="4" fontId="47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54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55" fillId="0" borderId="12" xfId="0" applyNumberFormat="1" applyFont="1" applyFill="1" applyBorder="1" applyAlignment="1">
      <alignment vertical="center" wrapText="1"/>
    </xf>
    <xf numFmtId="4" fontId="55" fillId="0" borderId="14" xfId="0" applyNumberFormat="1" applyFont="1" applyFill="1" applyBorder="1" applyAlignment="1">
      <alignment vertical="center" wrapText="1"/>
    </xf>
    <xf numFmtId="3" fontId="55" fillId="0" borderId="15" xfId="0" applyNumberFormat="1" applyFont="1" applyFill="1" applyBorder="1" applyAlignment="1">
      <alignment vertical="center" wrapText="1"/>
    </xf>
    <xf numFmtId="3" fontId="55" fillId="0" borderId="13" xfId="0" applyNumberFormat="1" applyFont="1" applyFill="1" applyBorder="1" applyAlignment="1">
      <alignment vertical="center" wrapText="1"/>
    </xf>
    <xf numFmtId="3" fontId="55" fillId="0" borderId="16" xfId="0" applyNumberFormat="1" applyFont="1" applyFill="1" applyBorder="1" applyAlignment="1">
      <alignment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4" fontId="52" fillId="0" borderId="0" xfId="0" applyNumberFormat="1" applyFont="1" applyAlignment="1">
      <alignment/>
    </xf>
    <xf numFmtId="0" fontId="47" fillId="0" borderId="0" xfId="0" applyFont="1" applyAlignment="1">
      <alignment horizontal="center" vertical="center" wrapText="1"/>
    </xf>
    <xf numFmtId="3" fontId="56" fillId="0" borderId="11" xfId="0" applyNumberFormat="1" applyFont="1" applyFill="1" applyBorder="1" applyAlignment="1">
      <alignment horizontal="center" vertical="center" wrapText="1"/>
    </xf>
    <xf numFmtId="4" fontId="53" fillId="0" borderId="11" xfId="58" applyNumberFormat="1" applyFont="1" applyFill="1" applyBorder="1" applyAlignment="1">
      <alignment horizontal="center" vertical="center" wrapText="1"/>
      <protection/>
    </xf>
    <xf numFmtId="0" fontId="3" fillId="34" borderId="11" xfId="58" applyFont="1" applyFill="1" applyBorder="1" applyAlignment="1">
      <alignment horizontal="center" vertical="center" wrapText="1"/>
      <protection/>
    </xf>
    <xf numFmtId="0" fontId="54" fillId="0" borderId="11" xfId="58" applyFont="1" applyBorder="1" applyAlignment="1">
      <alignment horizontal="center" vertical="center" wrapText="1"/>
      <protection/>
    </xf>
    <xf numFmtId="49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3" fontId="6" fillId="35" borderId="11" xfId="57" applyNumberFormat="1" applyFont="1" applyFill="1" applyBorder="1" applyAlignment="1">
      <alignment horizontal="center" vertical="center" wrapText="1"/>
      <protection/>
    </xf>
    <xf numFmtId="0" fontId="57" fillId="0" borderId="11" xfId="0" applyFont="1" applyFill="1" applyBorder="1" applyAlignment="1">
      <alignment horizontal="center" vertical="center" wrapText="1"/>
    </xf>
    <xf numFmtId="4" fontId="57" fillId="0" borderId="11" xfId="0" applyNumberFormat="1" applyFont="1" applyFill="1" applyBorder="1" applyAlignment="1">
      <alignment horizontal="center" vertical="center" wrapText="1"/>
    </xf>
    <xf numFmtId="4" fontId="57" fillId="34" borderId="11" xfId="0" applyNumberFormat="1" applyFont="1" applyFill="1" applyBorder="1" applyAlignment="1">
      <alignment vertical="center" wrapText="1"/>
    </xf>
    <xf numFmtId="4" fontId="57" fillId="0" borderId="11" xfId="0" applyNumberFormat="1" applyFont="1" applyFill="1" applyBorder="1" applyAlignment="1">
      <alignment horizontal="center" vertical="center" wrapText="1"/>
    </xf>
    <xf numFmtId="0" fontId="6" fillId="35" borderId="11" xfId="57" applyFont="1" applyFill="1" applyBorder="1" applyAlignment="1">
      <alignment horizontal="center" vertical="center" wrapText="1"/>
      <protection/>
    </xf>
    <xf numFmtId="4" fontId="6" fillId="35" borderId="11" xfId="57" applyNumberFormat="1" applyFont="1" applyFill="1" applyBorder="1" applyAlignment="1">
      <alignment horizontal="right" vertical="center" wrapText="1"/>
      <protection/>
    </xf>
    <xf numFmtId="0" fontId="58" fillId="0" borderId="0" xfId="0" applyFont="1" applyAlignment="1">
      <alignment/>
    </xf>
    <xf numFmtId="4" fontId="7" fillId="35" borderId="11" xfId="57" applyNumberFormat="1" applyFont="1" applyFill="1" applyBorder="1" applyAlignment="1">
      <alignment vertical="center" wrapText="1"/>
      <protection/>
    </xf>
    <xf numFmtId="4" fontId="47" fillId="0" borderId="0" xfId="0" applyNumberFormat="1" applyFont="1" applyAlignment="1">
      <alignment horizontal="center" vertical="center" wrapText="1"/>
    </xf>
    <xf numFmtId="4" fontId="6" fillId="35" borderId="11" xfId="57" applyNumberFormat="1" applyFont="1" applyFill="1" applyBorder="1" applyAlignment="1">
      <alignment horizontal="center" vertical="center" wrapText="1"/>
      <protection/>
    </xf>
    <xf numFmtId="0" fontId="57" fillId="34" borderId="11" xfId="0" applyFont="1" applyFill="1" applyBorder="1" applyAlignment="1">
      <alignment horizontal="center" vertical="center" wrapText="1"/>
    </xf>
    <xf numFmtId="49" fontId="57" fillId="36" borderId="11" xfId="0" applyNumberFormat="1" applyFont="1" applyFill="1" applyBorder="1" applyAlignment="1">
      <alignment horizontal="center" vertical="center" wrapText="1"/>
    </xf>
    <xf numFmtId="0" fontId="57" fillId="36" borderId="11" xfId="0" applyFont="1" applyFill="1" applyBorder="1" applyAlignment="1">
      <alignment horizontal="center" vertical="center" wrapText="1"/>
    </xf>
    <xf numFmtId="0" fontId="6" fillId="36" borderId="11" xfId="59" applyNumberFormat="1" applyFont="1" applyFill="1" applyBorder="1" applyAlignment="1">
      <alignment horizontal="center" vertical="center" wrapText="1"/>
      <protection/>
    </xf>
    <xf numFmtId="4" fontId="57" fillId="33" borderId="11" xfId="0" applyNumberFormat="1" applyFont="1" applyFill="1" applyBorder="1" applyAlignment="1">
      <alignment horizontal="center" vertical="center" wrapText="1"/>
    </xf>
    <xf numFmtId="4" fontId="57" fillId="36" borderId="11" xfId="0" applyNumberFormat="1" applyFont="1" applyFill="1" applyBorder="1" applyAlignment="1">
      <alignment horizontal="center" vertical="center" wrapText="1"/>
    </xf>
    <xf numFmtId="4" fontId="57" fillId="34" borderId="11" xfId="0" applyNumberFormat="1" applyFont="1" applyFill="1" applyBorder="1" applyAlignment="1">
      <alignment horizontal="right" vertical="center" wrapText="1"/>
    </xf>
    <xf numFmtId="49" fontId="6" fillId="35" borderId="11" xfId="57" applyNumberFormat="1" applyFont="1" applyFill="1" applyBorder="1" applyAlignment="1">
      <alignment horizontal="center" vertical="center" wrapText="1"/>
      <protection/>
    </xf>
    <xf numFmtId="4" fontId="7" fillId="35" borderId="11" xfId="57" applyNumberFormat="1" applyFont="1" applyFill="1" applyBorder="1" applyAlignment="1">
      <alignment horizontal="right" vertical="center" wrapText="1"/>
      <protection/>
    </xf>
    <xf numFmtId="49" fontId="59" fillId="0" borderId="11" xfId="0" applyNumberFormat="1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49" fontId="57" fillId="0" borderId="18" xfId="0" applyNumberFormat="1" applyFont="1" applyFill="1" applyBorder="1" applyAlignment="1">
      <alignment horizontal="center" vertical="center" wrapText="1"/>
    </xf>
    <xf numFmtId="0" fontId="6" fillId="35" borderId="17" xfId="57" applyFont="1" applyFill="1" applyBorder="1" applyAlignment="1">
      <alignment vertical="center" wrapText="1"/>
      <protection/>
    </xf>
    <xf numFmtId="4" fontId="6" fillId="35" borderId="17" xfId="57" applyNumberFormat="1" applyFont="1" applyFill="1" applyBorder="1" applyAlignment="1">
      <alignment vertical="center" wrapText="1"/>
      <protection/>
    </xf>
    <xf numFmtId="0" fontId="57" fillId="34" borderId="11" xfId="0" applyFont="1" applyFill="1" applyBorder="1" applyAlignment="1">
      <alignment horizontal="right" vertical="center" wrapText="1"/>
    </xf>
    <xf numFmtId="49" fontId="6" fillId="35" borderId="19" xfId="57" applyNumberFormat="1" applyFont="1" applyFill="1" applyBorder="1" applyAlignment="1">
      <alignment horizontal="center" vertical="center"/>
      <protection/>
    </xf>
    <xf numFmtId="49" fontId="6" fillId="35" borderId="20" xfId="57" applyNumberFormat="1" applyFont="1" applyFill="1" applyBorder="1" applyAlignment="1">
      <alignment horizontal="center" vertical="center"/>
      <protection/>
    </xf>
    <xf numFmtId="49" fontId="6" fillId="35" borderId="21" xfId="57" applyNumberFormat="1" applyFont="1" applyFill="1" applyBorder="1" applyAlignment="1">
      <alignment horizontal="center" vertical="center"/>
      <protection/>
    </xf>
    <xf numFmtId="0" fontId="6" fillId="35" borderId="19" xfId="57" applyFont="1" applyFill="1" applyBorder="1" applyAlignment="1">
      <alignment horizontal="center" vertical="center" wrapText="1"/>
      <protection/>
    </xf>
    <xf numFmtId="0" fontId="6" fillId="35" borderId="20" xfId="57" applyFont="1" applyFill="1" applyBorder="1" applyAlignment="1">
      <alignment horizontal="center" vertical="center" wrapText="1"/>
      <protection/>
    </xf>
    <xf numFmtId="0" fontId="6" fillId="35" borderId="21" xfId="57" applyFont="1" applyFill="1" applyBorder="1" applyAlignment="1">
      <alignment horizontal="center" vertical="center" wrapText="1"/>
      <protection/>
    </xf>
    <xf numFmtId="0" fontId="6" fillId="35" borderId="11" xfId="57" applyFont="1" applyFill="1" applyBorder="1" applyAlignment="1">
      <alignment horizontal="right" vertical="center" wrapText="1"/>
      <protection/>
    </xf>
    <xf numFmtId="0" fontId="57" fillId="0" borderId="19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6" fillId="35" borderId="11" xfId="57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3" fontId="6" fillId="35" borderId="19" xfId="57" applyNumberFormat="1" applyFont="1" applyFill="1" applyBorder="1" applyAlignment="1">
      <alignment horizontal="center" vertical="center" wrapText="1"/>
      <protection/>
    </xf>
    <xf numFmtId="3" fontId="6" fillId="35" borderId="20" xfId="57" applyNumberFormat="1" applyFont="1" applyFill="1" applyBorder="1" applyAlignment="1">
      <alignment horizontal="center" vertical="center" wrapText="1"/>
      <protection/>
    </xf>
    <xf numFmtId="3" fontId="6" fillId="35" borderId="21" xfId="57" applyNumberFormat="1" applyFont="1" applyFill="1" applyBorder="1" applyAlignment="1">
      <alignment horizontal="center" vertical="center" wrapText="1"/>
      <protection/>
    </xf>
    <xf numFmtId="0" fontId="6" fillId="35" borderId="18" xfId="57" applyFont="1" applyFill="1" applyBorder="1" applyAlignment="1">
      <alignment horizontal="right" vertical="center" wrapText="1"/>
      <protection/>
    </xf>
    <xf numFmtId="0" fontId="6" fillId="35" borderId="22" xfId="57" applyFont="1" applyFill="1" applyBorder="1" applyAlignment="1">
      <alignment horizontal="right" vertical="center" wrapText="1"/>
      <protection/>
    </xf>
    <xf numFmtId="4" fontId="55" fillId="34" borderId="15" xfId="0" applyNumberFormat="1" applyFont="1" applyFill="1" applyBorder="1" applyAlignment="1">
      <alignment horizontal="center" vertical="center" wrapText="1"/>
    </xf>
    <xf numFmtId="4" fontId="55" fillId="34" borderId="23" xfId="0" applyNumberFormat="1" applyFont="1" applyFill="1" applyBorder="1" applyAlignment="1">
      <alignment horizontal="center" vertical="center" wrapText="1"/>
    </xf>
    <xf numFmtId="4" fontId="55" fillId="34" borderId="16" xfId="0" applyNumberFormat="1" applyFont="1" applyFill="1" applyBorder="1" applyAlignment="1">
      <alignment horizontal="center" vertical="center" wrapText="1"/>
    </xf>
    <xf numFmtId="4" fontId="60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8.421875" style="23" customWidth="1"/>
    <col min="2" max="2" width="14.140625" style="23" customWidth="1"/>
    <col min="3" max="3" width="12.00390625" style="28" customWidth="1"/>
    <col min="4" max="4" width="15.7109375" style="3" customWidth="1"/>
    <col min="5" max="5" width="19.00390625" style="3" customWidth="1"/>
    <col min="6" max="6" width="15.57421875" style="3" bestFit="1" customWidth="1"/>
    <col min="7" max="7" width="10.28125" style="3" customWidth="1"/>
    <col min="8" max="8" width="10.00390625" style="3" customWidth="1"/>
    <col min="9" max="9" width="10.8515625" style="3" customWidth="1"/>
    <col min="10" max="10" width="11.00390625" style="39" hidden="1" customWidth="1"/>
    <col min="11" max="11" width="11.57421875" style="39" customWidth="1"/>
    <col min="12" max="12" width="13.421875" style="39" hidden="1" customWidth="1"/>
    <col min="13" max="13" width="16.28125" style="39" customWidth="1"/>
    <col min="14" max="14" width="14.421875" style="3" hidden="1" customWidth="1"/>
    <col min="15" max="16384" width="9.140625" style="3" customWidth="1"/>
  </cols>
  <sheetData>
    <row r="1" spans="3:13" s="29" customFormat="1" ht="12.75">
      <c r="C1" s="28"/>
      <c r="J1" s="39"/>
      <c r="K1" s="39"/>
      <c r="L1" s="39"/>
      <c r="M1" s="39"/>
    </row>
    <row r="2" spans="1:14" ht="12.75" customHeight="1">
      <c r="A2" s="66" t="s">
        <v>39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21"/>
    </row>
    <row r="3" spans="1:14" ht="12.75" customHeight="1">
      <c r="A3" s="66" t="s">
        <v>43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21"/>
    </row>
    <row r="4" ht="13.5" thickBot="1"/>
    <row r="5" spans="1:14" ht="45.75" customHeight="1" thickTop="1">
      <c r="A5" s="41" t="s">
        <v>37</v>
      </c>
      <c r="B5" s="41" t="s">
        <v>38</v>
      </c>
      <c r="C5" s="42" t="s">
        <v>0</v>
      </c>
      <c r="D5" s="43" t="s">
        <v>30</v>
      </c>
      <c r="E5" s="43" t="s">
        <v>2</v>
      </c>
      <c r="F5" s="43" t="s">
        <v>1</v>
      </c>
      <c r="G5" s="43" t="s">
        <v>31</v>
      </c>
      <c r="H5" s="44" t="s">
        <v>3</v>
      </c>
      <c r="I5" s="43" t="s">
        <v>4</v>
      </c>
      <c r="J5" s="45" t="s">
        <v>5</v>
      </c>
      <c r="K5" s="46" t="s">
        <v>6</v>
      </c>
      <c r="L5" s="45" t="s">
        <v>7</v>
      </c>
      <c r="M5" s="46" t="s">
        <v>8</v>
      </c>
      <c r="N5" s="2" t="s">
        <v>9</v>
      </c>
    </row>
    <row r="6" spans="1:14" s="37" customFormat="1" ht="25.5" customHeight="1">
      <c r="A6" s="56" t="s">
        <v>44</v>
      </c>
      <c r="B6" s="59" t="s">
        <v>45</v>
      </c>
      <c r="C6" s="31" t="s">
        <v>46</v>
      </c>
      <c r="D6" s="32" t="s">
        <v>47</v>
      </c>
      <c r="E6" s="63" t="s">
        <v>48</v>
      </c>
      <c r="F6" s="65" t="s">
        <v>49</v>
      </c>
      <c r="G6" s="35" t="s">
        <v>40</v>
      </c>
      <c r="H6" s="35" t="s">
        <v>32</v>
      </c>
      <c r="I6" s="30"/>
      <c r="J6" s="40">
        <v>2373</v>
      </c>
      <c r="K6" s="34">
        <v>2102.56</v>
      </c>
      <c r="L6" s="36">
        <f>I6*J6</f>
        <v>0</v>
      </c>
      <c r="M6" s="36">
        <f>I6*K6</f>
        <v>0</v>
      </c>
      <c r="N6" s="69">
        <v>4</v>
      </c>
    </row>
    <row r="7" spans="1:14" s="37" customFormat="1" ht="25.5" customHeight="1">
      <c r="A7" s="57"/>
      <c r="B7" s="60"/>
      <c r="C7" s="31" t="s">
        <v>50</v>
      </c>
      <c r="D7" s="32" t="s">
        <v>51</v>
      </c>
      <c r="E7" s="64"/>
      <c r="F7" s="65"/>
      <c r="G7" s="35" t="s">
        <v>52</v>
      </c>
      <c r="H7" s="35" t="s">
        <v>32</v>
      </c>
      <c r="I7" s="30"/>
      <c r="J7" s="40">
        <v>8860</v>
      </c>
      <c r="K7" s="34">
        <v>7995.51</v>
      </c>
      <c r="L7" s="36">
        <f>I7*J7</f>
        <v>0</v>
      </c>
      <c r="M7" s="36">
        <f>I7*K7</f>
        <v>0</v>
      </c>
      <c r="N7" s="70"/>
    </row>
    <row r="8" spans="1:14" s="37" customFormat="1" ht="18.75" customHeight="1">
      <c r="A8" s="58"/>
      <c r="B8" s="61"/>
      <c r="C8" s="62" t="s">
        <v>53</v>
      </c>
      <c r="D8" s="62"/>
      <c r="E8" s="62"/>
      <c r="F8" s="62"/>
      <c r="G8" s="62"/>
      <c r="H8" s="62"/>
      <c r="I8" s="62"/>
      <c r="J8" s="38"/>
      <c r="K8" s="38"/>
      <c r="L8" s="36">
        <f>SUM(L6:L7)</f>
        <v>0</v>
      </c>
      <c r="M8" s="36">
        <f>SUM(M6:M7)</f>
        <v>0</v>
      </c>
      <c r="N8" s="71"/>
    </row>
    <row r="9" spans="1:14" s="37" customFormat="1" ht="25.5" customHeight="1">
      <c r="A9" s="56" t="s">
        <v>54</v>
      </c>
      <c r="B9" s="59" t="s">
        <v>55</v>
      </c>
      <c r="C9" s="48" t="s">
        <v>56</v>
      </c>
      <c r="D9" s="35" t="s">
        <v>57</v>
      </c>
      <c r="E9" s="59" t="s">
        <v>58</v>
      </c>
      <c r="F9" s="65" t="s">
        <v>49</v>
      </c>
      <c r="G9" s="35" t="s">
        <v>59</v>
      </c>
      <c r="H9" s="35" t="s">
        <v>32</v>
      </c>
      <c r="I9" s="30"/>
      <c r="J9" s="40">
        <v>1713.4</v>
      </c>
      <c r="K9" s="34">
        <v>1626.73</v>
      </c>
      <c r="L9" s="36">
        <f>I9*J9</f>
        <v>0</v>
      </c>
      <c r="M9" s="36">
        <f>I9*K9</f>
        <v>0</v>
      </c>
      <c r="N9" s="69">
        <v>4</v>
      </c>
    </row>
    <row r="10" spans="1:14" s="37" customFormat="1" ht="25.5" customHeight="1">
      <c r="A10" s="57"/>
      <c r="B10" s="60"/>
      <c r="C10" s="48" t="s">
        <v>60</v>
      </c>
      <c r="D10" s="35" t="s">
        <v>57</v>
      </c>
      <c r="E10" s="61"/>
      <c r="F10" s="65"/>
      <c r="G10" s="35" t="s">
        <v>61</v>
      </c>
      <c r="H10" s="35" t="s">
        <v>32</v>
      </c>
      <c r="I10" s="30"/>
      <c r="J10" s="40">
        <v>5866.7</v>
      </c>
      <c r="K10" s="34">
        <v>4882.25</v>
      </c>
      <c r="L10" s="36">
        <f>I10*J10</f>
        <v>0</v>
      </c>
      <c r="M10" s="36">
        <f>I10*K10</f>
        <v>0</v>
      </c>
      <c r="N10" s="70"/>
    </row>
    <row r="11" spans="1:14" s="37" customFormat="1" ht="21.75" customHeight="1">
      <c r="A11" s="58"/>
      <c r="B11" s="61"/>
      <c r="C11" s="62" t="s">
        <v>62</v>
      </c>
      <c r="D11" s="62"/>
      <c r="E11" s="62"/>
      <c r="F11" s="62"/>
      <c r="G11" s="62"/>
      <c r="H11" s="62"/>
      <c r="I11" s="62"/>
      <c r="J11" s="54"/>
      <c r="K11" s="49"/>
      <c r="L11" s="36">
        <f>SUM(L9:L10)</f>
        <v>0</v>
      </c>
      <c r="M11" s="36">
        <f>SUM(M9:M10)</f>
        <v>0</v>
      </c>
      <c r="N11" s="71"/>
    </row>
    <row r="12" spans="1:14" s="37" customFormat="1" ht="25.5" customHeight="1">
      <c r="A12" s="56" t="s">
        <v>63</v>
      </c>
      <c r="B12" s="59" t="s">
        <v>64</v>
      </c>
      <c r="C12" s="50" t="s">
        <v>65</v>
      </c>
      <c r="D12" s="51" t="s">
        <v>66</v>
      </c>
      <c r="E12" s="67" t="s">
        <v>67</v>
      </c>
      <c r="F12" s="65" t="s">
        <v>68</v>
      </c>
      <c r="G12" s="35" t="s">
        <v>69</v>
      </c>
      <c r="H12" s="35" t="s">
        <v>70</v>
      </c>
      <c r="I12" s="30"/>
      <c r="J12" s="40">
        <v>11246</v>
      </c>
      <c r="K12" s="77">
        <v>10475.3</v>
      </c>
      <c r="L12" s="36">
        <f>I12*J12</f>
        <v>0</v>
      </c>
      <c r="M12" s="36">
        <f>I12*K12</f>
        <v>0</v>
      </c>
      <c r="N12" s="69">
        <v>3</v>
      </c>
    </row>
    <row r="13" spans="1:14" s="37" customFormat="1" ht="25.5" customHeight="1">
      <c r="A13" s="57"/>
      <c r="B13" s="60"/>
      <c r="C13" s="52" t="s">
        <v>71</v>
      </c>
      <c r="D13" s="51" t="s">
        <v>72</v>
      </c>
      <c r="E13" s="68"/>
      <c r="F13" s="65"/>
      <c r="G13" s="35" t="s">
        <v>73</v>
      </c>
      <c r="H13" s="35" t="s">
        <v>70</v>
      </c>
      <c r="I13" s="30"/>
      <c r="J13" s="40">
        <v>33158.6</v>
      </c>
      <c r="K13" s="77">
        <v>31467.8</v>
      </c>
      <c r="L13" s="36">
        <f>I13*J13</f>
        <v>0</v>
      </c>
      <c r="M13" s="36">
        <f>I13*K13</f>
        <v>0</v>
      </c>
      <c r="N13" s="70"/>
    </row>
    <row r="14" spans="1:14" s="37" customFormat="1" ht="17.25" customHeight="1">
      <c r="A14" s="58"/>
      <c r="B14" s="61"/>
      <c r="C14" s="72" t="s">
        <v>74</v>
      </c>
      <c r="D14" s="73"/>
      <c r="E14" s="73"/>
      <c r="F14" s="73"/>
      <c r="G14" s="73"/>
      <c r="H14" s="73"/>
      <c r="I14" s="73"/>
      <c r="J14" s="53"/>
      <c r="K14" s="49"/>
      <c r="L14" s="36">
        <f>SUM(L12:L13)</f>
        <v>0</v>
      </c>
      <c r="M14" s="36">
        <f>SUM(M12:M13)</f>
        <v>0</v>
      </c>
      <c r="N14" s="71"/>
    </row>
    <row r="15" spans="1:14" ht="18" customHeight="1">
      <c r="A15" s="55" t="s">
        <v>10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33">
        <f>L8+L11+L14</f>
        <v>0</v>
      </c>
      <c r="M15" s="47">
        <f>M8+M11+M14</f>
        <v>0</v>
      </c>
      <c r="N15" s="20"/>
    </row>
    <row r="16" spans="1:14" ht="18" customHeight="1">
      <c r="A16" s="55" t="s">
        <v>11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33">
        <f>L15*M18</f>
        <v>0</v>
      </c>
      <c r="M16" s="47">
        <f>M15*M18</f>
        <v>0</v>
      </c>
      <c r="N16" s="20"/>
    </row>
    <row r="17" spans="1:14" ht="18" customHeight="1">
      <c r="A17" s="55" t="s">
        <v>12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33">
        <f>L15+L16</f>
        <v>0</v>
      </c>
      <c r="M17" s="47">
        <f>M15+M16</f>
        <v>0</v>
      </c>
      <c r="N17" s="20"/>
    </row>
    <row r="18" ht="12.75" hidden="1">
      <c r="M18" s="39">
        <v>0.1</v>
      </c>
    </row>
  </sheetData>
  <sheetProtection/>
  <mergeCells count="23">
    <mergeCell ref="N6:N8"/>
    <mergeCell ref="N9:N11"/>
    <mergeCell ref="N12:N14"/>
    <mergeCell ref="C11:I11"/>
    <mergeCell ref="C14:I14"/>
    <mergeCell ref="A9:A11"/>
    <mergeCell ref="F6:F7"/>
    <mergeCell ref="A2:M2"/>
    <mergeCell ref="A3:M3"/>
    <mergeCell ref="A12:A14"/>
    <mergeCell ref="B12:B14"/>
    <mergeCell ref="E12:E13"/>
    <mergeCell ref="F12:F13"/>
    <mergeCell ref="A17:K17"/>
    <mergeCell ref="A16:K16"/>
    <mergeCell ref="A15:K15"/>
    <mergeCell ref="A6:A8"/>
    <mergeCell ref="B6:B8"/>
    <mergeCell ref="C8:I8"/>
    <mergeCell ref="E6:E7"/>
    <mergeCell ref="B9:B11"/>
    <mergeCell ref="E9:E10"/>
    <mergeCell ref="F9:F10"/>
  </mergeCells>
  <printOptions/>
  <pageMargins left="0.2" right="0.2" top="0.2" bottom="0.25" header="0.2" footer="0.3"/>
  <pageSetup orientation="landscape" scale="93" r:id="rId1"/>
  <ignoredErrors>
    <ignoredError sqref="L8:M8 L11:M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1" t="s">
        <v>13</v>
      </c>
      <c r="C2" s="11"/>
      <c r="D2" s="11"/>
      <c r="E2" s="11" t="s">
        <v>43</v>
      </c>
    </row>
    <row r="4" ht="15" thickBot="1"/>
    <row r="5" spans="2:7" ht="24.75" thickBot="1">
      <c r="B5" s="4" t="s">
        <v>18</v>
      </c>
      <c r="C5" s="5" t="s">
        <v>41</v>
      </c>
      <c r="E5" s="12" t="s">
        <v>14</v>
      </c>
      <c r="F5" s="13" t="s">
        <v>15</v>
      </c>
      <c r="G5" s="14" t="s">
        <v>16</v>
      </c>
    </row>
    <row r="6" spans="2:7" ht="15" thickBot="1">
      <c r="B6" s="6"/>
      <c r="C6" s="7"/>
      <c r="E6" s="15">
        <f>specifikacija!L8+specifikacija!L11+specifikacija!L14</f>
        <v>0</v>
      </c>
      <c r="F6" s="15">
        <f>specifikacija!M8+specifikacija!M11+specifikacija!M14</f>
        <v>0</v>
      </c>
      <c r="G6" s="16">
        <f>F6*1.1</f>
        <v>0</v>
      </c>
    </row>
    <row r="7" spans="2:7" ht="36.75" customHeight="1" thickBot="1">
      <c r="B7" s="4" t="s">
        <v>19</v>
      </c>
      <c r="C7" s="27" t="s">
        <v>36</v>
      </c>
      <c r="E7" s="74" t="s">
        <v>17</v>
      </c>
      <c r="F7" s="75"/>
      <c r="G7" s="76"/>
    </row>
    <row r="8" spans="2:7" ht="15" thickBot="1">
      <c r="B8" s="6"/>
      <c r="C8" s="7"/>
      <c r="E8" s="17">
        <f>E6/1000</f>
        <v>0</v>
      </c>
      <c r="F8" s="18">
        <f>F6/1000</f>
        <v>0</v>
      </c>
      <c r="G8" s="19">
        <f>G6/1000</f>
        <v>0</v>
      </c>
    </row>
    <row r="9" spans="2:7" ht="15">
      <c r="B9" s="4" t="s">
        <v>20</v>
      </c>
      <c r="C9" s="8" t="s">
        <v>29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21</v>
      </c>
      <c r="C11" s="8" t="s">
        <v>25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22</v>
      </c>
      <c r="C13" s="25" t="s">
        <v>33</v>
      </c>
      <c r="E13" s="9" t="s">
        <v>27</v>
      </c>
      <c r="F13" s="24">
        <f>SUBTOTAL(101,specifikacija!N6:N14)</f>
        <v>3.6666666666666665</v>
      </c>
      <c r="G13" s="6"/>
    </row>
    <row r="14" spans="2:7" ht="14.25">
      <c r="B14" s="6"/>
      <c r="C14" s="7"/>
      <c r="E14" s="7"/>
      <c r="F14" s="7"/>
      <c r="G14" s="6"/>
    </row>
    <row r="15" spans="2:6" ht="38.25">
      <c r="B15" s="4" t="s">
        <v>23</v>
      </c>
      <c r="C15" s="5" t="s">
        <v>42</v>
      </c>
      <c r="E15" s="9" t="s">
        <v>28</v>
      </c>
      <c r="F15" s="8" t="s">
        <v>26</v>
      </c>
    </row>
    <row r="16" spans="2:3" ht="14.25">
      <c r="B16" s="6"/>
      <c r="C16" s="7"/>
    </row>
    <row r="17" spans="2:3" ht="15">
      <c r="B17" s="26" t="s">
        <v>34</v>
      </c>
      <c r="C17" s="25" t="s">
        <v>35</v>
      </c>
    </row>
    <row r="18" spans="2:3" ht="14.25">
      <c r="B18" s="6"/>
      <c r="C18" s="7"/>
    </row>
    <row r="19" spans="2:3" ht="15">
      <c r="B19" s="4" t="s">
        <v>24</v>
      </c>
      <c r="C19" s="10">
        <v>33600000</v>
      </c>
    </row>
    <row r="24" ht="14.25">
      <c r="F24" s="22"/>
    </row>
    <row r="25" ht="14.25">
      <c r="G25" s="22"/>
    </row>
    <row r="26" ht="14.25">
      <c r="G26" s="22"/>
    </row>
    <row r="27" ht="14.25">
      <c r="G27" s="22"/>
    </row>
    <row r="28" ht="14.25">
      <c r="G28" s="22"/>
    </row>
    <row r="29" ht="14.25">
      <c r="G29" s="22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2018-03-02T07:34:08Z</dcterms:modified>
  <cp:category/>
  <cp:version/>
  <cp:contentType/>
  <cp:contentStatus/>
</cp:coreProperties>
</file>