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<sst xmlns="http://schemas.openxmlformats.org/spreadsheetml/2006/main" count="57" uniqueCount="56">
  <si>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</si>
  <si>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</si>
  <si>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</si>
  <si>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</si>
  <si>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</si>
  <si>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</si>
  <si>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</si>
  <si>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</si>
  <si>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</si>
  <si>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</si>
  <si>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</si>
  <si>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</si>
  <si>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</si>
  <si>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</si>
  <si>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</si>
  <si>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</si>
  <si>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</si>
  <si>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</si>
  <si>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</si>
  <si>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</si>
  <si>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</si>
  <si>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</si>
  <si>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</si>
  <si>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</si>
  <si>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</si>
  <si>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</si>
  <si>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</si>
  <si>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</si>
  <si>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</si>
  <si>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</si>
  <si>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</si>
  <si>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</si>
  <si>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</si>
  <si>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</si>
  <si>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INO-PHARM D.O.O.</t>
  </si>
  <si>
    <t>icatibant</t>
  </si>
  <si>
    <t>0055009</t>
  </si>
  <si>
    <t>conestat alfa</t>
  </si>
  <si>
    <t>-</t>
  </si>
  <si>
    <t>раствор за ињекцију у напуњеном ињекционом шприцу</t>
  </si>
  <si>
    <t>30 mg/3 ml</t>
  </si>
  <si>
    <t>ињекциони шприц</t>
  </si>
  <si>
    <t>прашак за раствор за ињекцију</t>
  </si>
  <si>
    <t>2100 IJ</t>
  </si>
  <si>
    <t>бочица стаклена</t>
  </si>
  <si>
    <t>404-1-110/17-41</t>
  </si>
  <si>
    <t>Лекови за лечење хередитарног ангиоедема</t>
  </si>
  <si>
    <t>ПРИЛОГ 1 УГОВОРА - СПЕЦИФИКАЦИЈА ЛЕКОВА СА ЦЕНАМА</t>
  </si>
  <si>
    <t>FIRAZYR</t>
  </si>
  <si>
    <t>RUCONEST</t>
  </si>
  <si>
    <t>Shire Pharmaceuti-Cals Ireland Limited</t>
  </si>
  <si>
    <t>Pharming Tehnologies B.V.</t>
  </si>
  <si>
    <t>ПРОЦЕЊЕНА  ВРЕДНОСТ</t>
  </si>
  <si>
    <t>УГОВОРЕНА ВРЕДНОСТ    (без ПДВ-а)</t>
  </si>
  <si>
    <t>УГОВОРЕНА ВРЕДНОСТ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</si>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</sst>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3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4" fontId="48" fillId="0" borderId="11" xfId="57" applyNumberFormat="1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>
      <alignment horizontal="center" vertical="center" wrapText="1"/>
      <protection/>
    </xf>
    <xf numFmtId="0" fontId="49" fillId="0" borderId="11" xfId="57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9" fillId="35" borderId="20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 wrapText="1"/>
    </xf>
    <xf numFmtId="4" fontId="49" fillId="34" borderId="21" xfId="0" applyNumberFormat="1" applyFont="1" applyFill="1" applyBorder="1" applyAlignment="1">
      <alignment horizontal="right" vertical="center" wrapText="1"/>
    </xf>
    <xf numFmtId="0" fontId="49" fillId="34" borderId="22" xfId="0" applyFont="1" applyFill="1" applyBorder="1" applyAlignment="1">
      <alignment vertical="center" wrapText="1"/>
    </xf>
    <xf numFmtId="4" fontId="49" fillId="34" borderId="23" xfId="0" applyNumberFormat="1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49" fontId="49" fillId="35" borderId="19" xfId="0" applyNumberFormat="1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6" fillId="35" borderId="19" xfId="58" applyNumberFormat="1" applyFont="1" applyFill="1" applyBorder="1" applyAlignment="1">
      <alignment horizontal="center" vertical="center" wrapText="1"/>
      <protection/>
    </xf>
    <xf numFmtId="0" fontId="49" fillId="0" borderId="2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9" fillId="34" borderId="25" xfId="0" applyFont="1" applyFill="1" applyBorder="1" applyAlignment="1">
      <alignment horizontal="right" vertical="center" wrapText="1"/>
    </xf>
    <xf numFmtId="0" fontId="49" fillId="34" borderId="22" xfId="0" applyFont="1" applyFill="1" applyBorder="1" applyAlignment="1">
      <alignment horizontal="right" vertical="center" wrapText="1"/>
    </xf>
    <xf numFmtId="0" fontId="49" fillId="34" borderId="24" xfId="0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right" vertical="center" wrapText="1"/>
    </xf>
    <xf numFmtId="4" fontId="50" fillId="34" borderId="15" xfId="0" applyNumberFormat="1" applyFont="1" applyFill="1" applyBorder="1" applyAlignment="1">
      <alignment horizontal="center" vertical="center" wrapText="1"/>
    </xf>
    <xf numFmtId="4" fontId="50" fillId="34" borderId="26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4" fontId="49" fillId="0" borderId="2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8.421875" style="23" customWidth="1"/>
    <col min="2" max="2" width="12.00390625" style="23" customWidth="1"/>
    <col min="3" max="3" width="11.140625" style="30" customWidth="1"/>
    <col min="4" max="4" width="14.421875" style="3" customWidth="1"/>
    <col min="5" max="5" width="18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2.7109375" style="3" customWidth="1"/>
    <col min="12" max="12" width="13.421875" style="3" hidden="1" customWidth="1"/>
    <col min="13" max="13" width="13.421875" style="3" customWidth="1"/>
    <col min="14" max="14" width="17.57421875" style="3" hidden="1" customWidth="1"/>
    <col min="15" max="16384" width="9.140625" style="3" customWidth="1"/>
  </cols>
  <sheetData>
    <row r="1" spans="1:14" ht="12.75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1"/>
    </row>
    <row r="2" spans="1:14" ht="12.7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1"/>
    </row>
    <row r="3" ht="13.5" thickBot="1"/>
    <row r="4" spans="1:14" ht="45.75" customHeight="1" thickTop="1">
      <c r="A4" s="34" t="s">
        <v>25</v>
      </c>
      <c r="B4" s="45" t="s">
        <v>27</v>
      </c>
      <c r="C4" s="46" t="s">
        <v>0</v>
      </c>
      <c r="D4" s="47" t="s">
        <v>28</v>
      </c>
      <c r="E4" s="47" t="s">
        <v>2</v>
      </c>
      <c r="F4" s="47" t="s">
        <v>1</v>
      </c>
      <c r="G4" s="47" t="s">
        <v>29</v>
      </c>
      <c r="H4" s="48" t="s">
        <v>3</v>
      </c>
      <c r="I4" s="47" t="s">
        <v>4</v>
      </c>
      <c r="J4" s="35" t="s">
        <v>5</v>
      </c>
      <c r="K4" s="47" t="s">
        <v>6</v>
      </c>
      <c r="L4" s="36" t="s">
        <v>7</v>
      </c>
      <c r="M4" s="37" t="s">
        <v>8</v>
      </c>
      <c r="N4" s="2" t="s">
        <v>9</v>
      </c>
    </row>
    <row r="5" spans="1:14" s="29" customFormat="1" ht="62.25" customHeight="1">
      <c r="A5" s="49">
        <v>1</v>
      </c>
      <c r="B5" s="50" t="s">
        <v>35</v>
      </c>
      <c r="C5" s="44" t="s">
        <v>36</v>
      </c>
      <c r="D5" s="31" t="s">
        <v>48</v>
      </c>
      <c r="E5" s="31" t="s">
        <v>50</v>
      </c>
      <c r="F5" s="50" t="s">
        <v>39</v>
      </c>
      <c r="G5" s="31" t="s">
        <v>40</v>
      </c>
      <c r="H5" s="50" t="s">
        <v>41</v>
      </c>
      <c r="I5" s="50"/>
      <c r="J5" s="33">
        <v>192072.5</v>
      </c>
      <c r="K5" s="43">
        <v>192072.5</v>
      </c>
      <c r="L5" s="42">
        <f>I5*J5</f>
        <v>0</v>
      </c>
      <c r="M5" s="59">
        <f>I5*K5</f>
        <v>0</v>
      </c>
      <c r="N5" s="24">
        <v>1</v>
      </c>
    </row>
    <row r="6" spans="1:14" s="29" customFormat="1" ht="43.5" customHeight="1">
      <c r="A6" s="49">
        <v>4</v>
      </c>
      <c r="B6" s="50" t="s">
        <v>37</v>
      </c>
      <c r="C6" s="44" t="s">
        <v>38</v>
      </c>
      <c r="D6" s="31" t="s">
        <v>49</v>
      </c>
      <c r="E6" s="31" t="s">
        <v>51</v>
      </c>
      <c r="F6" s="50" t="s">
        <v>42</v>
      </c>
      <c r="G6" s="50" t="s">
        <v>43</v>
      </c>
      <c r="H6" s="50" t="s">
        <v>44</v>
      </c>
      <c r="I6" s="32"/>
      <c r="J6" s="33">
        <v>91920.2</v>
      </c>
      <c r="K6" s="43">
        <v>86437</v>
      </c>
      <c r="L6" s="42">
        <f>I6*J6</f>
        <v>0</v>
      </c>
      <c r="M6" s="59">
        <f>I6*K6</f>
        <v>0</v>
      </c>
      <c r="N6" s="24">
        <v>1</v>
      </c>
    </row>
    <row r="7" spans="1:14" ht="12.75" customHeight="1">
      <c r="A7" s="54" t="s">
        <v>10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39">
        <f>SUM(L5:L6)</f>
        <v>0</v>
      </c>
      <c r="M7" s="39">
        <f>SUM(M5:M6)</f>
        <v>0</v>
      </c>
      <c r="N7" s="20"/>
    </row>
    <row r="8" spans="1:14" ht="12.75" customHeight="1">
      <c r="A8" s="54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38"/>
      <c r="M8" s="39">
        <f>M7*0.1</f>
        <v>0</v>
      </c>
      <c r="N8" s="20"/>
    </row>
    <row r="9" spans="1:14" ht="13.5" customHeight="1" thickBot="1">
      <c r="A9" s="52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40"/>
      <c r="M9" s="41">
        <f>M8+M7</f>
        <v>0</v>
      </c>
      <c r="N9" s="20"/>
    </row>
    <row r="10" ht="13.5" thickTop="1"/>
  </sheetData>
  <sheetProtection/>
  <mergeCells count="5">
    <mergeCell ref="A1:M1"/>
    <mergeCell ref="A2:M2"/>
    <mergeCell ref="A9:K9"/>
    <mergeCell ref="A8:K8"/>
    <mergeCell ref="A7:K7"/>
  </mergeCells>
  <printOptions/>
  <pageMargins left="0.2" right="0.2" top="0.2" bottom="0.25" header="0.2" footer="0.3"/>
  <pageSetup orientation="landscape" scale="93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7109375" style="1" customWidth="1"/>
    <col min="7" max="7" width="20.003906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34</v>
      </c>
    </row>
    <row r="4" ht="15" thickBot="1"/>
    <row r="5" spans="2:7" ht="24.75" thickBot="1">
      <c r="B5" s="4" t="s">
        <v>14</v>
      </c>
      <c r="C5" s="5" t="s">
        <v>45</v>
      </c>
      <c r="E5" s="12" t="s">
        <v>52</v>
      </c>
      <c r="F5" s="13" t="s">
        <v>53</v>
      </c>
      <c r="G5" s="14" t="s">
        <v>54</v>
      </c>
    </row>
    <row r="6" spans="2:7" ht="15" thickBot="1">
      <c r="B6" s="6"/>
      <c r="C6" s="7"/>
      <c r="E6" s="15">
        <f>specifikacija!L7</f>
        <v>0</v>
      </c>
      <c r="F6" s="15">
        <f>specifikacija!M7</f>
        <v>0</v>
      </c>
      <c r="G6" s="16">
        <f>specifikacija!M9</f>
        <v>0</v>
      </c>
    </row>
    <row r="7" spans="2:7" ht="24.75" thickBot="1">
      <c r="B7" s="4" t="s">
        <v>15</v>
      </c>
      <c r="C7" s="28" t="s">
        <v>33</v>
      </c>
      <c r="E7" s="56" t="s">
        <v>55</v>
      </c>
      <c r="F7" s="57"/>
      <c r="G7" s="58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26" t="s">
        <v>30</v>
      </c>
      <c r="E13" s="9" t="s">
        <v>23</v>
      </c>
      <c r="F13" s="25">
        <f>SUBTOTAL(101,specifikacija!N5:N6)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46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7" t="s">
        <v>31</v>
      </c>
      <c r="C17" s="26" t="s">
        <v>32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2017-10-30T10:24:32Z</dcterms:modified>
  <cp:category/>
  <cp:version/>
  <cp:contentType/>
  <cp:contentStatus/>
</cp:coreProperties>
</file>