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<sst xmlns="http://schemas.openxmlformats.org/spreadsheetml/2006/main" count="64" uniqueCount="64">
  <si>
    <t>ЈКЛ</t>
  </si>
  <si>
    <t>Фармацеутски облик</t>
  </si>
  <si>
    <t>Произвођач</t>
  </si>
  <si>
    <t>Јединица мере</t>
  </si>
  <si>
    <t>Количина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</si>
  <si>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</si>
  <si>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</si>
  <si>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</si>
  <si>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</si>
  <si>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</si>
  <si>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УКУПНА ВРЕДНОСТ БЕЗ ПДВ-А</t>
  </si>
  <si>
    <t>ИЗНОС ПДВ-А</t>
  </si>
  <si>
    <t>УКУПНА ВРЕДНОСТ СА ПДВ-ОМ</t>
  </si>
  <si>
    <t>ПРИЛОГ 2 УГОВОРА - ПОДАЦИ ЗА КВАРТАЛНО ИЗВЕШТАВАЊЕ</t>
  </si>
  <si>
    <t>PROCENJENA  VREDNOST</t>
  </si>
  <si>
    <t>UGOVORENA VREDNOST    (bez PDV-a)</t>
  </si>
  <si>
    <t>UGOVORENA VREDNOST (sa PDV-om)</t>
  </si>
  <si>
    <t>U hiljadama dinara (za UJN)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</si>
  <si>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</si>
  <si>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</si>
  <si>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</si>
  <si>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</si>
  <si>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</si>
  <si>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</si>
  <si>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</si>
  <si>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</si>
  <si>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</si>
  <si>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</si>
  <si>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</si>
  <si>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Отворени</t>
  </si>
  <si>
    <t>Заштићени назив понуђеног добра</t>
  </si>
  <si>
    <t>Јачина лека</t>
  </si>
  <si>
    <t>Класичан сектор - приходи из буџета</t>
  </si>
  <si>
    <t>Број решења УЈН</t>
  </si>
  <si>
    <t>нема</t>
  </si>
  <si>
    <t>Обликована по партијама, централизована, оквирни споразум</t>
  </si>
  <si>
    <t>Број партије</t>
  </si>
  <si>
    <t>Назив партије</t>
  </si>
  <si>
    <t>ПРИЛОГ 1 УГОВОРА - СПЕЦИФИКАЦИЈА ЛЕКОВА СА ЦЕНАМА</t>
  </si>
  <si>
    <t>404-1-110/18-30</t>
  </si>
  <si>
    <t>MAGNA MEDICA</t>
  </si>
  <si>
    <t>humani normalni imunoglobulin za intravensku upotrebu</t>
  </si>
  <si>
    <t>anti-D (Rho) imunoglobulin, humani</t>
  </si>
  <si>
    <r>
      <t xml:space="preserve">hepatitis B imunoglobulin, humani </t>
    </r>
    <r>
      <rPr>
        <b/>
        <sz val="8"/>
        <color indexed="8"/>
        <rFont val="Arial"/>
        <family val="2"/>
      </rPr>
      <t>za intramuskularnu primenu,</t>
    </r>
    <r>
      <rPr>
        <sz val="8"/>
        <color indexed="8"/>
        <rFont val="Arial"/>
        <family val="2"/>
      </rPr>
      <t xml:space="preserve"> 180 i.j. i 540 i.j.</t>
    </r>
  </si>
  <si>
    <t>0013208  0013508  0013408  0013308 0013510 0013511 0013506 0013507 0013505 0013355 0013356 0013357 0013358 0013359 0013364 0013361 0013362  0013609  0013602  0013600  0013601  0013605    0013606   0013607</t>
  </si>
  <si>
    <t>0013447  0013450   0013315 0013445</t>
  </si>
  <si>
    <t>0013451  0013452</t>
  </si>
  <si>
    <t>Ig Vena 20mL,                                Ig Vena 50mL,                         Ig Vena 100mL,                      Ig Vena 200mL,               Octagam 50mL,               Octagam 100mL,                    Kiovig 25mL,                       Kiovig 50mL,                      Kiovig 100mL,                 Flebogamma 5% DIF 10mL, Flebogamma 5% DIF 50mL, Flebogamma 5% DIF 100mL, Flebogamma 5% DIF 200mL, Flebogamma 5% DIF 400mL, Flebogamma 10% DIF50mL, Flebogamma 10%DIF100mL, Flebogamma 10%DIF200mL, Intratect 20mL,                          Intratect 50mL,                            Intratect 100mL,            Intratect 200mL,                      Privigen 25mL ,                          Privigen 50mL,                               Privigen 100mL</t>
  </si>
  <si>
    <t>Immunorho,                                 Human Anti-D Immunoglobulin Kedrion,                       Rhesonativ,                        Rhophylac 300</t>
  </si>
  <si>
    <t>ImmunoHBs (180i.j./mL),  ImmunoHBs (540i.j./3mL)</t>
  </si>
  <si>
    <t>Kedrion S.P.A.Italija, Octapharma Pharmazeutika Produktionsges M.B.H.Austrija  Octapharma S.A.S.Francuska, Octapharma AB Švedska,                           Baxalta Belgium Manufacturing SA Belgija,                          Instituto Grifols S.A. Španija,                          Biotest Pharma GMBH Nemačka,                          CSL Behring AG Švajcarska</t>
  </si>
  <si>
    <t>Kedrion S.P.A.Italija,  Kedrion S.P.A.Italija, Octapharma AB Švedska,                                    CSL Behring AG Švajcarska</t>
  </si>
  <si>
    <t>Kedrion S.P.A., Italija</t>
  </si>
  <si>
    <t>rastvor za infuziju</t>
  </si>
  <si>
    <t>prašak i rastvarač za rastvor za injekciju/rastvor za injekciju</t>
  </si>
  <si>
    <t>rastvor za injekciju</t>
  </si>
  <si>
    <t>0,5 g / 1 g / 2,5 g / 5 g / 10 g / 20 g</t>
  </si>
  <si>
    <t>300 mcg / 250 mcg (1250 i.j.)</t>
  </si>
  <si>
    <t>180 i.j. i 540 i.j.</t>
  </si>
  <si>
    <t>g</t>
  </si>
  <si>
    <t>bočica/ injekcioni špric/ampula</t>
  </si>
  <si>
    <t>i.j.</t>
  </si>
  <si>
    <t>Лекови са Листе Б и Листе Д Листе лекова за 2018. годину</t>
  </si>
  <si>
    <t>MAGNA MEDICA D.O.O.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</si>
</sst>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Calibri"/>
      <family val="2"/>
    </font>
    <font>
      <b/>
      <sz val="8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b/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/>
      <bottom style="thin"/>
    </border>
    <border>
      <left/>
      <right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46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46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52" fillId="0" borderId="10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 wrapText="1"/>
    </xf>
    <xf numFmtId="0" fontId="53" fillId="0" borderId="0" xfId="0" applyFont="1" applyAlignment="1">
      <alignment wrapText="1"/>
    </xf>
    <xf numFmtId="0" fontId="53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2" fillId="0" borderId="10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" fontId="54" fillId="0" borderId="11" xfId="0" applyNumberFormat="1" applyFont="1" applyFill="1" applyBorder="1" applyAlignment="1">
      <alignment vertical="center" wrapText="1"/>
    </xf>
    <xf numFmtId="4" fontId="54" fillId="0" borderId="13" xfId="0" applyNumberFormat="1" applyFont="1" applyFill="1" applyBorder="1" applyAlignment="1">
      <alignment vertical="center" wrapText="1"/>
    </xf>
    <xf numFmtId="3" fontId="54" fillId="0" borderId="14" xfId="0" applyNumberFormat="1" applyFont="1" applyFill="1" applyBorder="1" applyAlignment="1">
      <alignment vertical="center" wrapText="1"/>
    </xf>
    <xf numFmtId="3" fontId="54" fillId="0" borderId="12" xfId="0" applyNumberFormat="1" applyFont="1" applyFill="1" applyBorder="1" applyAlignment="1">
      <alignment vertical="center" wrapText="1"/>
    </xf>
    <xf numFmtId="3" fontId="54" fillId="0" borderId="15" xfId="0" applyNumberFormat="1" applyFont="1" applyFill="1" applyBorder="1" applyAlignment="1">
      <alignment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0" xfId="0" applyFont="1" applyAlignment="1">
      <alignment vertical="center" wrapText="1"/>
    </xf>
    <xf numFmtId="4" fontId="51" fillId="0" borderId="0" xfId="0" applyNumberFormat="1" applyFont="1" applyAlignment="1">
      <alignment/>
    </xf>
    <xf numFmtId="0" fontId="46" fillId="0" borderId="0" xfId="0" applyFont="1" applyAlignment="1">
      <alignment horizontal="center" vertical="center" wrapText="1"/>
    </xf>
    <xf numFmtId="3" fontId="55" fillId="0" borderId="10" xfId="0" applyNumberFormat="1" applyFont="1" applyFill="1" applyBorder="1" applyAlignment="1">
      <alignment horizontal="center" vertical="center" wrapText="1"/>
    </xf>
    <xf numFmtId="4" fontId="52" fillId="0" borderId="10" xfId="58" applyNumberFormat="1" applyFont="1" applyFill="1" applyBorder="1" applyAlignment="1">
      <alignment horizontal="center" vertical="center" wrapText="1"/>
      <protection/>
    </xf>
    <xf numFmtId="0" fontId="3" fillId="33" borderId="10" xfId="58" applyFont="1" applyFill="1" applyBorder="1" applyAlignment="1">
      <alignment horizontal="center" vertical="center" wrapText="1"/>
      <protection/>
    </xf>
    <xf numFmtId="0" fontId="53" fillId="0" borderId="10" xfId="58" applyFont="1" applyBorder="1" applyAlignment="1">
      <alignment horizontal="center" vertical="center" wrapText="1"/>
      <protection/>
    </xf>
    <xf numFmtId="49" fontId="46" fillId="0" borderId="0" xfId="0" applyNumberFormat="1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4" fontId="56" fillId="33" borderId="10" xfId="0" applyNumberFormat="1" applyFont="1" applyFill="1" applyBorder="1" applyAlignment="1">
      <alignment vertical="center" wrapText="1"/>
    </xf>
    <xf numFmtId="0" fontId="57" fillId="0" borderId="0" xfId="0" applyFont="1" applyAlignment="1">
      <alignment/>
    </xf>
    <xf numFmtId="4" fontId="46" fillId="0" borderId="0" xfId="0" applyNumberFormat="1" applyFont="1" applyAlignment="1">
      <alignment horizontal="center" vertical="center" wrapText="1"/>
    </xf>
    <xf numFmtId="4" fontId="56" fillId="34" borderId="10" xfId="0" applyNumberFormat="1" applyFont="1" applyFill="1" applyBorder="1" applyAlignment="1">
      <alignment horizontal="center" vertical="center" wrapText="1"/>
    </xf>
    <xf numFmtId="4" fontId="56" fillId="35" borderId="10" xfId="0" applyNumberFormat="1" applyFont="1" applyFill="1" applyBorder="1" applyAlignment="1">
      <alignment horizontal="center" vertical="center" wrapText="1"/>
    </xf>
    <xf numFmtId="4" fontId="56" fillId="33" borderId="10" xfId="0" applyNumberFormat="1" applyFont="1" applyFill="1" applyBorder="1" applyAlignment="1">
      <alignment horizontal="right" vertical="center" wrapText="1"/>
    </xf>
    <xf numFmtId="4" fontId="56" fillId="34" borderId="17" xfId="0" applyNumberFormat="1" applyFont="1" applyFill="1" applyBorder="1" applyAlignment="1">
      <alignment horizontal="center" vertical="center" wrapText="1"/>
    </xf>
    <xf numFmtId="4" fontId="56" fillId="33" borderId="18" xfId="0" applyNumberFormat="1" applyFont="1" applyFill="1" applyBorder="1" applyAlignment="1">
      <alignment vertical="center" wrapText="1"/>
    </xf>
    <xf numFmtId="0" fontId="46" fillId="0" borderId="19" xfId="0" applyFont="1" applyBorder="1" applyAlignment="1">
      <alignment horizontal="center" vertical="center" wrapText="1"/>
    </xf>
    <xf numFmtId="0" fontId="56" fillId="33" borderId="17" xfId="0" applyFont="1" applyFill="1" applyBorder="1" applyAlignment="1">
      <alignment horizontal="center" vertical="center" wrapText="1"/>
    </xf>
    <xf numFmtId="49" fontId="56" fillId="35" borderId="17" xfId="0" applyNumberFormat="1" applyFont="1" applyFill="1" applyBorder="1" applyAlignment="1">
      <alignment horizontal="center" vertical="center" wrapText="1"/>
    </xf>
    <xf numFmtId="0" fontId="56" fillId="35" borderId="17" xfId="0" applyFont="1" applyFill="1" applyBorder="1" applyAlignment="1">
      <alignment horizontal="center" vertical="center" wrapText="1"/>
    </xf>
    <xf numFmtId="0" fontId="6" fillId="35" borderId="17" xfId="59" applyNumberFormat="1" applyFont="1" applyFill="1" applyBorder="1" applyAlignment="1">
      <alignment horizontal="center" vertical="center" wrapText="1"/>
      <protection/>
    </xf>
    <xf numFmtId="4" fontId="56" fillId="35" borderId="17" xfId="0" applyNumberFormat="1" applyFont="1" applyFill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49" fontId="58" fillId="0" borderId="10" xfId="0" applyNumberFormat="1" applyFont="1" applyBorder="1" applyAlignment="1">
      <alignment horizontal="center" vertical="center" wrapText="1"/>
    </xf>
    <xf numFmtId="3" fontId="6" fillId="36" borderId="10" xfId="57" applyNumberFormat="1" applyFont="1" applyFill="1" applyBorder="1" applyAlignment="1">
      <alignment horizontal="center" vertical="center" wrapText="1"/>
      <protection/>
    </xf>
    <xf numFmtId="4" fontId="59" fillId="0" borderId="10" xfId="0" applyNumberFormat="1" applyFont="1" applyBorder="1" applyAlignment="1">
      <alignment horizontal="center" vertical="center" wrapText="1"/>
    </xf>
    <xf numFmtId="4" fontId="60" fillId="0" borderId="10" xfId="0" applyNumberFormat="1" applyFont="1" applyBorder="1" applyAlignment="1">
      <alignment horizontal="center" vertical="center" wrapText="1"/>
    </xf>
    <xf numFmtId="4" fontId="6" fillId="36" borderId="10" xfId="57" applyNumberFormat="1" applyFont="1" applyFill="1" applyBorder="1" applyAlignment="1">
      <alignment horizontal="right" vertical="center" wrapText="1"/>
      <protection/>
    </xf>
    <xf numFmtId="4" fontId="46" fillId="34" borderId="10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56" fillId="33" borderId="10" xfId="0" applyFont="1" applyFill="1" applyBorder="1" applyAlignment="1">
      <alignment horizontal="right" vertical="center" wrapText="1"/>
    </xf>
    <xf numFmtId="0" fontId="56" fillId="33" borderId="18" xfId="0" applyFont="1" applyFill="1" applyBorder="1" applyAlignment="1">
      <alignment horizontal="right" vertical="center" wrapText="1"/>
    </xf>
    <xf numFmtId="4" fontId="54" fillId="33" borderId="14" xfId="0" applyNumberFormat="1" applyFont="1" applyFill="1" applyBorder="1" applyAlignment="1">
      <alignment horizontal="center" vertical="center" wrapText="1"/>
    </xf>
    <xf numFmtId="4" fontId="54" fillId="33" borderId="20" xfId="0" applyNumberFormat="1" applyFont="1" applyFill="1" applyBorder="1" applyAlignment="1">
      <alignment horizontal="center" vertical="center" wrapText="1"/>
    </xf>
    <xf numFmtId="4" fontId="54" fillId="33" borderId="15" xfId="0" applyNumberFormat="1" applyFont="1" applyFill="1" applyBorder="1" applyAlignment="1">
      <alignment horizontal="center" vertical="center" wrapText="1"/>
    </xf>
    <xf numFmtId="4" fontId="61" fillId="0" borderId="10" xfId="0" applyNumberFormat="1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4" xfId="58"/>
    <cellStyle name="Normal_Priznto djutur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PageLayoutView="0" workbookViewId="0" topLeftCell="A1">
      <selection activeCell="A3" sqref="A3:M3"/>
    </sheetView>
  </sheetViews>
  <sheetFormatPr defaultColWidth="9.140625" defaultRowHeight="15"/>
  <cols>
    <col min="1" max="1" width="8.421875" style="22" customWidth="1"/>
    <col min="2" max="2" width="14.140625" style="22" customWidth="1"/>
    <col min="3" max="3" width="10.28125" style="27" customWidth="1"/>
    <col min="4" max="4" width="15.7109375" style="2" customWidth="1"/>
    <col min="5" max="5" width="19.00390625" style="2" customWidth="1"/>
    <col min="6" max="6" width="15.57421875" style="2" bestFit="1" customWidth="1"/>
    <col min="7" max="7" width="10.28125" style="2" customWidth="1"/>
    <col min="8" max="8" width="10.00390625" style="2" customWidth="1"/>
    <col min="9" max="9" width="10.8515625" style="2" customWidth="1"/>
    <col min="10" max="10" width="11.00390625" style="31" hidden="1" customWidth="1"/>
    <col min="11" max="11" width="11.57421875" style="31" customWidth="1"/>
    <col min="12" max="12" width="13.421875" style="31" hidden="1" customWidth="1"/>
    <col min="13" max="13" width="15.140625" style="31" customWidth="1"/>
    <col min="14" max="14" width="14.421875" style="2" hidden="1" customWidth="1"/>
    <col min="15" max="16384" width="9.140625" style="2" customWidth="1"/>
  </cols>
  <sheetData>
    <row r="1" spans="3:13" s="28" customFormat="1" ht="12.75">
      <c r="C1" s="27"/>
      <c r="J1" s="31"/>
      <c r="K1" s="31"/>
      <c r="L1" s="31"/>
      <c r="M1" s="31"/>
    </row>
    <row r="2" spans="1:14" ht="12.75" customHeight="1">
      <c r="A2" s="50" t="s">
        <v>38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20"/>
    </row>
    <row r="3" spans="1:14" ht="12.75" customHeight="1">
      <c r="A3" s="50" t="s">
        <v>63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20"/>
    </row>
    <row r="5" spans="1:14" ht="45.75" customHeight="1">
      <c r="A5" s="38" t="s">
        <v>36</v>
      </c>
      <c r="B5" s="38" t="s">
        <v>37</v>
      </c>
      <c r="C5" s="39" t="s">
        <v>0</v>
      </c>
      <c r="D5" s="40" t="s">
        <v>30</v>
      </c>
      <c r="E5" s="40" t="s">
        <v>2</v>
      </c>
      <c r="F5" s="40" t="s">
        <v>1</v>
      </c>
      <c r="G5" s="40" t="s">
        <v>31</v>
      </c>
      <c r="H5" s="41" t="s">
        <v>3</v>
      </c>
      <c r="I5" s="40" t="s">
        <v>4</v>
      </c>
      <c r="J5" s="35" t="s">
        <v>5</v>
      </c>
      <c r="K5" s="42" t="s">
        <v>6</v>
      </c>
      <c r="L5" s="32" t="s">
        <v>7</v>
      </c>
      <c r="M5" s="33" t="s">
        <v>8</v>
      </c>
      <c r="N5" s="49" t="s">
        <v>9</v>
      </c>
    </row>
    <row r="6" spans="1:14" s="30" customFormat="1" ht="326.25">
      <c r="A6" s="43">
        <v>266</v>
      </c>
      <c r="B6" s="43" t="s">
        <v>41</v>
      </c>
      <c r="C6" s="44" t="s">
        <v>44</v>
      </c>
      <c r="D6" s="43" t="s">
        <v>47</v>
      </c>
      <c r="E6" s="43" t="s">
        <v>50</v>
      </c>
      <c r="F6" s="43" t="s">
        <v>53</v>
      </c>
      <c r="G6" s="43" t="s">
        <v>56</v>
      </c>
      <c r="H6" s="43" t="s">
        <v>59</v>
      </c>
      <c r="I6" s="45"/>
      <c r="J6" s="46">
        <v>7398.8</v>
      </c>
      <c r="K6" s="56">
        <v>7335.2</v>
      </c>
      <c r="L6" s="48">
        <f>I6*J6</f>
        <v>0</v>
      </c>
      <c r="M6" s="48">
        <f>I6*K6</f>
        <v>0</v>
      </c>
      <c r="N6" s="45">
        <v>1</v>
      </c>
    </row>
    <row r="7" spans="1:14" s="30" customFormat="1" ht="67.5">
      <c r="A7" s="43">
        <v>267</v>
      </c>
      <c r="B7" s="43" t="s">
        <v>42</v>
      </c>
      <c r="C7" s="44" t="s">
        <v>45</v>
      </c>
      <c r="D7" s="43" t="s">
        <v>48</v>
      </c>
      <c r="E7" s="43" t="s">
        <v>51</v>
      </c>
      <c r="F7" s="43" t="s">
        <v>54</v>
      </c>
      <c r="G7" s="43" t="s">
        <v>57</v>
      </c>
      <c r="H7" s="43" t="s">
        <v>60</v>
      </c>
      <c r="I7" s="45"/>
      <c r="J7" s="46">
        <v>4345.2</v>
      </c>
      <c r="K7" s="56">
        <v>4335.4</v>
      </c>
      <c r="L7" s="48">
        <f>I7*J7</f>
        <v>0</v>
      </c>
      <c r="M7" s="48">
        <f>I7*K7</f>
        <v>0</v>
      </c>
      <c r="N7" s="45">
        <v>1</v>
      </c>
    </row>
    <row r="8" spans="1:14" s="30" customFormat="1" ht="67.5">
      <c r="A8" s="43">
        <v>269</v>
      </c>
      <c r="B8" s="43" t="s">
        <v>43</v>
      </c>
      <c r="C8" s="44" t="s">
        <v>46</v>
      </c>
      <c r="D8" s="43" t="s">
        <v>49</v>
      </c>
      <c r="E8" s="43" t="s">
        <v>52</v>
      </c>
      <c r="F8" s="43" t="s">
        <v>55</v>
      </c>
      <c r="G8" s="43" t="s">
        <v>58</v>
      </c>
      <c r="H8" s="43" t="s">
        <v>61</v>
      </c>
      <c r="I8" s="45"/>
      <c r="J8" s="47">
        <v>45.56</v>
      </c>
      <c r="K8" s="57">
        <v>45.46</v>
      </c>
      <c r="L8" s="48">
        <f>I8*J8</f>
        <v>0</v>
      </c>
      <c r="M8" s="48">
        <f>I8*K8</f>
        <v>0</v>
      </c>
      <c r="N8" s="45">
        <v>1</v>
      </c>
    </row>
    <row r="9" spans="1:14" ht="18" customHeight="1">
      <c r="A9" s="52" t="s">
        <v>10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36">
        <f>SUM(L6:L8)</f>
        <v>0</v>
      </c>
      <c r="M9" s="36">
        <f>SUM(M6:M8)</f>
        <v>0</v>
      </c>
      <c r="N9" s="37"/>
    </row>
    <row r="10" spans="1:14" ht="18" customHeight="1">
      <c r="A10" s="51" t="s">
        <v>11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29">
        <f>L9*M12</f>
        <v>0</v>
      </c>
      <c r="M10" s="34">
        <f>M9*M12</f>
        <v>0</v>
      </c>
      <c r="N10" s="19"/>
    </row>
    <row r="11" spans="1:14" ht="18" customHeight="1">
      <c r="A11" s="51" t="s">
        <v>12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29">
        <f>L9+L10</f>
        <v>0</v>
      </c>
      <c r="M11" s="34">
        <f>M9+M10</f>
        <v>0</v>
      </c>
      <c r="N11" s="19"/>
    </row>
    <row r="12" ht="13.5" hidden="1" thickTop="1">
      <c r="M12" s="31">
        <v>0.1</v>
      </c>
    </row>
  </sheetData>
  <sheetProtection/>
  <mergeCells count="5">
    <mergeCell ref="A2:M2"/>
    <mergeCell ref="A3:M3"/>
    <mergeCell ref="A11:K11"/>
    <mergeCell ref="A10:K10"/>
    <mergeCell ref="A9:K9"/>
  </mergeCells>
  <printOptions/>
  <pageMargins left="0.2" right="0.2" top="0.2" bottom="0.25" header="0.2" footer="0.3"/>
  <pageSetup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C34" sqref="C34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9.140625" style="1" customWidth="1"/>
    <col min="5" max="7" width="25.421875" style="1" customWidth="1"/>
    <col min="8" max="16384" width="9.140625" style="1" customWidth="1"/>
  </cols>
  <sheetData>
    <row r="2" spans="2:5" ht="14.25">
      <c r="B2" s="10" t="s">
        <v>13</v>
      </c>
      <c r="C2" s="10"/>
      <c r="D2" s="10"/>
      <c r="E2" s="10" t="s">
        <v>40</v>
      </c>
    </row>
    <row r="4" ht="15" thickBot="1"/>
    <row r="5" spans="2:7" ht="24.75" thickBot="1">
      <c r="B5" s="3" t="s">
        <v>18</v>
      </c>
      <c r="C5" s="4" t="s">
        <v>39</v>
      </c>
      <c r="E5" s="11" t="s">
        <v>14</v>
      </c>
      <c r="F5" s="12" t="s">
        <v>15</v>
      </c>
      <c r="G5" s="13" t="s">
        <v>16</v>
      </c>
    </row>
    <row r="6" spans="2:7" ht="15" thickBot="1">
      <c r="B6" s="5"/>
      <c r="C6" s="6"/>
      <c r="E6" s="14">
        <f>specifikacija!L6+specifikacija!L7+specifikacija!L8</f>
        <v>0</v>
      </c>
      <c r="F6" s="14">
        <f>specifikacija!M6+specifikacija!M7+specifikacija!M8</f>
        <v>0</v>
      </c>
      <c r="G6" s="15">
        <f>F6*1.1</f>
        <v>0</v>
      </c>
    </row>
    <row r="7" spans="2:7" ht="36.75" customHeight="1" thickBot="1">
      <c r="B7" s="3" t="s">
        <v>19</v>
      </c>
      <c r="C7" s="26" t="s">
        <v>35</v>
      </c>
      <c r="E7" s="53" t="s">
        <v>17</v>
      </c>
      <c r="F7" s="54"/>
      <c r="G7" s="55"/>
    </row>
    <row r="8" spans="2:7" ht="15" thickBot="1">
      <c r="B8" s="5"/>
      <c r="C8" s="6"/>
      <c r="E8" s="16">
        <f>E6/1000</f>
        <v>0</v>
      </c>
      <c r="F8" s="17">
        <f>F6/1000</f>
        <v>0</v>
      </c>
      <c r="G8" s="18">
        <f>G6/1000</f>
        <v>0</v>
      </c>
    </row>
    <row r="9" spans="2:7" ht="15">
      <c r="B9" s="3" t="s">
        <v>20</v>
      </c>
      <c r="C9" s="7" t="s">
        <v>29</v>
      </c>
      <c r="E9" s="6"/>
      <c r="F9" s="6"/>
      <c r="G9" s="5"/>
    </row>
    <row r="10" spans="2:7" ht="14.25">
      <c r="B10" s="5"/>
      <c r="C10" s="6"/>
      <c r="E10" s="6"/>
      <c r="F10" s="6"/>
      <c r="G10" s="5"/>
    </row>
    <row r="11" spans="2:7" ht="15">
      <c r="B11" s="3" t="s">
        <v>21</v>
      </c>
      <c r="C11" s="7" t="s">
        <v>25</v>
      </c>
      <c r="E11" s="6"/>
      <c r="F11" s="6"/>
      <c r="G11" s="5"/>
    </row>
    <row r="12" spans="2:7" ht="14.25">
      <c r="B12" s="5"/>
      <c r="C12" s="6"/>
      <c r="G12" s="5"/>
    </row>
    <row r="13" spans="2:7" ht="25.5">
      <c r="B13" s="3" t="s">
        <v>22</v>
      </c>
      <c r="C13" s="24" t="s">
        <v>32</v>
      </c>
      <c r="E13" s="8" t="s">
        <v>27</v>
      </c>
      <c r="F13" s="23">
        <f>SUBTOTAL(101,specifikacija!N6:N8)</f>
        <v>1</v>
      </c>
      <c r="G13" s="5"/>
    </row>
    <row r="14" spans="2:7" ht="14.25">
      <c r="B14" s="5"/>
      <c r="C14" s="6"/>
      <c r="E14" s="6"/>
      <c r="F14" s="6"/>
      <c r="G14" s="5"/>
    </row>
    <row r="15" spans="2:6" ht="25.5">
      <c r="B15" s="3" t="s">
        <v>23</v>
      </c>
      <c r="C15" s="4" t="s">
        <v>62</v>
      </c>
      <c r="E15" s="8" t="s">
        <v>28</v>
      </c>
      <c r="F15" s="7" t="s">
        <v>26</v>
      </c>
    </row>
    <row r="16" spans="2:3" ht="14.25">
      <c r="B16" s="5"/>
      <c r="C16" s="6"/>
    </row>
    <row r="17" spans="2:3" ht="15">
      <c r="B17" s="25" t="s">
        <v>33</v>
      </c>
      <c r="C17" s="24" t="s">
        <v>34</v>
      </c>
    </row>
    <row r="18" spans="2:3" ht="14.25">
      <c r="B18" s="5"/>
      <c r="C18" s="6"/>
    </row>
    <row r="19" spans="2:3" ht="15">
      <c r="B19" s="3" t="s">
        <v>24</v>
      </c>
      <c r="C19" s="9">
        <v>33600000</v>
      </c>
    </row>
    <row r="24" ht="14.25">
      <c r="F24" s="21"/>
    </row>
    <row r="25" ht="14.25">
      <c r="G25" s="21"/>
    </row>
    <row r="26" ht="14.25">
      <c r="G26" s="21"/>
    </row>
    <row r="27" ht="14.25">
      <c r="G27" s="21"/>
    </row>
    <row r="28" ht="14.25">
      <c r="G28" s="21"/>
    </row>
    <row r="29" ht="14.25">
      <c r="G29" s="21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2019-03-22T12:21:04Z</dcterms:modified>
  <cp:category/>
  <cp:version/>
  <cp:contentType/>
  <cp:contentStatus/>
</cp:coreProperties>
</file>