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<sst xmlns="http://schemas.openxmlformats.org/spreadsheetml/2006/main" count="87" uniqueCount="76">
  <si>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</si>
  <si>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</si>
  <si>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</si>
  <si>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</si>
  <si>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</si>
  <si>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</si>
  <si>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</si>
  <si>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</si>
  <si>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</si>
  <si>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</si>
  <si>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</si>
  <si>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</si>
  <si>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</si>
  <si>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</si>
  <si>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FARMALOGIST D.O.O.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</si>
  <si>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</si>
  <si>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</si>
  <si>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</si>
  <si>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</si>
  <si>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</si>
  <si>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</si>
  <si>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</si>
  <si>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</si>
  <si>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</si>
  <si>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</si>
  <si>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</si>
  <si>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</si>
  <si>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</si>
  <si>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</si>
  <si>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</si>
  <si>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</si>
  <si>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Јачина лека</t>
  </si>
  <si>
    <t>rastvor za injekciju</t>
  </si>
  <si>
    <t>2000 i.j.</t>
  </si>
  <si>
    <t>prašak za koncentrat za rastvor za infuziju</t>
  </si>
  <si>
    <t>injekcioni špric</t>
  </si>
  <si>
    <t>ПРИЛОГ 1 УГОВОРА - СПЕЦИФИКАЦИЈА ЛЕКОВА СА ЦЕНАМА</t>
  </si>
  <si>
    <t>Sandoz GmbH</t>
  </si>
  <si>
    <t>0069145</t>
  </si>
  <si>
    <t>film tableta</t>
  </si>
  <si>
    <t>250 mg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</si>
  <si>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</si>
  <si>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</si>
  <si>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</si>
  <si>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</si>
  <si>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</si>
  <si>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</si>
  <si>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</si>
  <si>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</si>
  <si>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BINOCRIT</t>
  </si>
  <si>
    <t>epoetin alfa - биолошки сличан лек</t>
  </si>
  <si>
    <t>epoetin zeta</t>
  </si>
  <si>
    <t>EQRALYS</t>
  </si>
  <si>
    <t>Hemofarm a.d.</t>
  </si>
  <si>
    <t>0069227</t>
  </si>
  <si>
    <t>gefitinib</t>
  </si>
  <si>
    <t>1039398</t>
  </si>
  <si>
    <t>IRESSA</t>
  </si>
  <si>
    <t>AstraZeneca UK Limited</t>
  </si>
  <si>
    <t>tableta</t>
  </si>
  <si>
    <t>erlotinib</t>
  </si>
  <si>
    <t>1039402, 1039409</t>
  </si>
  <si>
    <t>1039403, 1039410</t>
  </si>
  <si>
    <t>1039404, 1039411</t>
  </si>
  <si>
    <t>TARCEVA  INOPRAN</t>
  </si>
  <si>
    <t>F. Hoffmann-La Roche Ltd. Remedica Ltd</t>
  </si>
  <si>
    <t>25 mg</t>
  </si>
  <si>
    <t>100 mg</t>
  </si>
  <si>
    <t>150 mg</t>
  </si>
  <si>
    <t>УКУПНО ЗА ПАРТИЈУ 30</t>
  </si>
  <si>
    <t>infliksimab - биолошки сличан лек</t>
  </si>
  <si>
    <t>0014221</t>
  </si>
  <si>
    <t>INFLECTRA</t>
  </si>
  <si>
    <t xml:space="preserve">Hospira Enterprises B.V;
Hospira Zagreb d.o.o.
</t>
  </si>
  <si>
    <t>bočica staklena</t>
  </si>
  <si>
    <t>404-1-110/18-34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</si>
</sst>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3" fontId="51" fillId="0" borderId="17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2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3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4" fontId="50" fillId="0" borderId="10" xfId="57" applyNumberFormat="1" applyFont="1" applyFill="1" applyBorder="1" applyAlignment="1">
      <alignment horizontal="center" vertical="center" wrapText="1"/>
      <protection/>
    </xf>
    <xf numFmtId="3" fontId="5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57" applyNumberFormat="1" applyFont="1" applyFill="1" applyBorder="1" applyAlignment="1">
      <alignment horizontal="center" vertical="center" wrapText="1"/>
      <protection/>
    </xf>
    <xf numFmtId="4" fontId="52" fillId="33" borderId="12" xfId="57" applyNumberFormat="1" applyFont="1" applyFill="1" applyBorder="1" applyAlignment="1">
      <alignment horizontal="center" vertical="center" wrapText="1"/>
      <protection/>
    </xf>
    <xf numFmtId="4" fontId="52" fillId="33" borderId="16" xfId="57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28" fillId="34" borderId="23" xfId="58" applyNumberFormat="1" applyFont="1" applyFill="1" applyBorder="1" applyAlignment="1">
      <alignment horizontal="center" vertical="center" wrapText="1"/>
      <protection/>
    </xf>
    <xf numFmtId="4" fontId="52" fillId="35" borderId="24" xfId="0" applyNumberFormat="1" applyFont="1" applyFill="1" applyBorder="1" applyAlignment="1">
      <alignment horizontal="center" vertical="center" wrapText="1"/>
    </xf>
    <xf numFmtId="4" fontId="52" fillId="34" borderId="25" xfId="0" applyNumberFormat="1" applyFont="1" applyFill="1" applyBorder="1" applyAlignment="1">
      <alignment horizontal="center" vertical="center" wrapText="1"/>
    </xf>
    <xf numFmtId="3" fontId="52" fillId="35" borderId="26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52" fillId="34" borderId="23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27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4" fontId="51" fillId="0" borderId="27" xfId="0" applyNumberFormat="1" applyFont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right" vertical="center" wrapText="1"/>
    </xf>
    <xf numFmtId="3" fontId="52" fillId="0" borderId="0" xfId="0" applyNumberFormat="1" applyFont="1" applyAlignment="1">
      <alignment horizontal="center" vertical="center" wrapText="1"/>
    </xf>
    <xf numFmtId="3" fontId="52" fillId="34" borderId="24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4" fontId="52" fillId="34" borderId="24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1" fillId="7" borderId="10" xfId="0" applyNumberFormat="1" applyFont="1" applyFill="1" applyBorder="1" applyAlignment="1">
      <alignment vertical="center" wrapText="1"/>
    </xf>
    <xf numFmtId="4" fontId="51" fillId="0" borderId="28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3" fontId="51" fillId="0" borderId="29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4" fontId="51" fillId="7" borderId="2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4" fontId="51" fillId="0" borderId="28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right" vertical="center" wrapText="1"/>
    </xf>
    <xf numFmtId="0" fontId="56" fillId="33" borderId="31" xfId="0" applyFont="1" applyFill="1" applyBorder="1" applyAlignment="1">
      <alignment horizontal="right" vertical="center" wrapText="1"/>
    </xf>
    <xf numFmtId="0" fontId="56" fillId="33" borderId="20" xfId="0" applyFont="1" applyFill="1" applyBorder="1" applyAlignment="1">
      <alignment horizontal="right" vertical="center" wrapText="1"/>
    </xf>
    <xf numFmtId="4" fontId="56" fillId="33" borderId="28" xfId="0" applyNumberFormat="1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right" vertical="center" wrapText="1"/>
    </xf>
    <xf numFmtId="0" fontId="56" fillId="33" borderId="33" xfId="0" applyFont="1" applyFill="1" applyBorder="1" applyAlignment="1">
      <alignment horizontal="right" vertical="center" wrapText="1"/>
    </xf>
    <xf numFmtId="0" fontId="56" fillId="33" borderId="34" xfId="0" applyFont="1" applyFill="1" applyBorder="1" applyAlignment="1">
      <alignment horizontal="right" vertical="center" wrapText="1"/>
    </xf>
    <xf numFmtId="4" fontId="56" fillId="33" borderId="3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5" sqref="A15:M17"/>
    </sheetView>
  </sheetViews>
  <sheetFormatPr defaultColWidth="9.140625" defaultRowHeight="15"/>
  <cols>
    <col min="1" max="1" width="11.8515625" style="17" customWidth="1"/>
    <col min="2" max="2" width="27.140625" style="17" customWidth="1"/>
    <col min="3" max="3" width="17.28125" style="50" customWidth="1"/>
    <col min="4" max="7" width="17.28125" style="36" customWidth="1"/>
    <col min="8" max="8" width="17.28125" style="2" customWidth="1"/>
    <col min="9" max="9" width="17.28125" style="26" customWidth="1"/>
    <col min="10" max="10" width="17.28125" style="66" hidden="1" customWidth="1"/>
    <col min="11" max="11" width="18.8515625" style="66" customWidth="1"/>
    <col min="12" max="12" width="17.28125" style="66" hidden="1" customWidth="1"/>
    <col min="13" max="13" width="22.8515625" style="66" customWidth="1"/>
    <col min="14" max="14" width="17.57421875" style="26" hidden="1" customWidth="1"/>
    <col min="15" max="16384" width="9.140625" style="2" customWidth="1"/>
  </cols>
  <sheetData>
    <row r="2" spans="1:13" ht="12.75" customHeight="1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>
      <c r="A4" s="41"/>
      <c r="B4" s="41"/>
      <c r="C4" s="49"/>
      <c r="D4" s="41"/>
      <c r="E4" s="41"/>
      <c r="F4" s="41"/>
      <c r="G4" s="41"/>
      <c r="H4" s="41"/>
      <c r="I4" s="63"/>
      <c r="J4" s="65"/>
      <c r="K4" s="65"/>
      <c r="L4" s="65"/>
      <c r="M4" s="65"/>
    </row>
    <row r="5" ht="13.5" thickBot="1"/>
    <row r="6" spans="1:14" ht="53.25" customHeight="1" thickTop="1">
      <c r="A6" s="42" t="s">
        <v>26</v>
      </c>
      <c r="B6" s="43" t="s">
        <v>29</v>
      </c>
      <c r="C6" s="51" t="s">
        <v>0</v>
      </c>
      <c r="D6" s="44" t="s">
        <v>30</v>
      </c>
      <c r="E6" s="44" t="s">
        <v>2</v>
      </c>
      <c r="F6" s="44" t="s">
        <v>1</v>
      </c>
      <c r="G6" s="44" t="s">
        <v>31</v>
      </c>
      <c r="H6" s="45" t="s">
        <v>3</v>
      </c>
      <c r="I6" s="64" t="s">
        <v>4</v>
      </c>
      <c r="J6" s="46" t="s">
        <v>5</v>
      </c>
      <c r="K6" s="67" t="s">
        <v>6</v>
      </c>
      <c r="L6" s="46" t="s">
        <v>7</v>
      </c>
      <c r="M6" s="47" t="s">
        <v>8</v>
      </c>
      <c r="N6" s="48" t="s">
        <v>9</v>
      </c>
    </row>
    <row r="7" spans="1:14" s="17" customFormat="1" ht="44.25" customHeight="1">
      <c r="A7" s="77">
        <v>2</v>
      </c>
      <c r="B7" s="19" t="s">
        <v>50</v>
      </c>
      <c r="C7" s="20" t="s">
        <v>38</v>
      </c>
      <c r="D7" s="19" t="s">
        <v>49</v>
      </c>
      <c r="E7" s="19" t="s">
        <v>37</v>
      </c>
      <c r="F7" s="19" t="s">
        <v>32</v>
      </c>
      <c r="G7" s="19" t="s">
        <v>33</v>
      </c>
      <c r="H7" s="19" t="s">
        <v>35</v>
      </c>
      <c r="I7" s="55"/>
      <c r="J7" s="22">
        <v>811.28</v>
      </c>
      <c r="K7" s="56">
        <v>811.28</v>
      </c>
      <c r="L7" s="56">
        <f>I7*J7</f>
        <v>0</v>
      </c>
      <c r="M7" s="78">
        <f>I7*K7</f>
        <v>0</v>
      </c>
      <c r="N7" s="27">
        <v>3</v>
      </c>
    </row>
    <row r="8" spans="1:14" ht="44.25" customHeight="1">
      <c r="A8" s="24">
        <v>4</v>
      </c>
      <c r="B8" s="19" t="s">
        <v>51</v>
      </c>
      <c r="C8" s="20" t="s">
        <v>54</v>
      </c>
      <c r="D8" s="19" t="s">
        <v>52</v>
      </c>
      <c r="E8" s="19" t="s">
        <v>53</v>
      </c>
      <c r="F8" s="19" t="s">
        <v>32</v>
      </c>
      <c r="G8" s="19" t="s">
        <v>33</v>
      </c>
      <c r="H8" s="19" t="s">
        <v>35</v>
      </c>
      <c r="I8" s="55"/>
      <c r="J8" s="22">
        <v>1123.66</v>
      </c>
      <c r="K8" s="76">
        <v>1123.66</v>
      </c>
      <c r="L8" s="56">
        <f>I8*J8</f>
        <v>0</v>
      </c>
      <c r="M8" s="78">
        <f>I8*K8</f>
        <v>0</v>
      </c>
      <c r="N8" s="28">
        <v>3</v>
      </c>
    </row>
    <row r="9" spans="1:14" s="18" customFormat="1" ht="44.25" customHeight="1">
      <c r="A9" s="77">
        <v>29</v>
      </c>
      <c r="B9" s="19" t="s">
        <v>55</v>
      </c>
      <c r="C9" s="20" t="s">
        <v>56</v>
      </c>
      <c r="D9" s="19" t="s">
        <v>57</v>
      </c>
      <c r="E9" s="19" t="s">
        <v>58</v>
      </c>
      <c r="F9" s="19" t="s">
        <v>39</v>
      </c>
      <c r="G9" s="19" t="s">
        <v>40</v>
      </c>
      <c r="H9" s="19" t="s">
        <v>59</v>
      </c>
      <c r="I9" s="55"/>
      <c r="J9" s="22">
        <v>6832.34</v>
      </c>
      <c r="K9" s="56">
        <v>6832.34</v>
      </c>
      <c r="L9" s="56">
        <f>I9*J9</f>
        <v>0</v>
      </c>
      <c r="M9" s="78">
        <f>I9*K9</f>
        <v>0</v>
      </c>
      <c r="N9" s="27">
        <v>3</v>
      </c>
    </row>
    <row r="10" spans="1:14" s="18" customFormat="1" ht="44.25" customHeight="1">
      <c r="A10" s="79">
        <v>30</v>
      </c>
      <c r="B10" s="53" t="s">
        <v>60</v>
      </c>
      <c r="C10" s="20" t="s">
        <v>61</v>
      </c>
      <c r="D10" s="19" t="s">
        <v>64</v>
      </c>
      <c r="E10" s="19" t="s">
        <v>65</v>
      </c>
      <c r="F10" s="54" t="s">
        <v>39</v>
      </c>
      <c r="G10" s="19" t="s">
        <v>66</v>
      </c>
      <c r="H10" s="54" t="s">
        <v>59</v>
      </c>
      <c r="I10" s="55"/>
      <c r="J10" s="22">
        <v>958.99</v>
      </c>
      <c r="K10" s="56">
        <v>958.99</v>
      </c>
      <c r="L10" s="56">
        <f>I10*J10</f>
        <v>0</v>
      </c>
      <c r="M10" s="78">
        <f>I10*K10</f>
        <v>0</v>
      </c>
      <c r="N10" s="72">
        <v>4</v>
      </c>
    </row>
    <row r="11" spans="1:14" s="18" customFormat="1" ht="44.25" customHeight="1">
      <c r="A11" s="79"/>
      <c r="B11" s="53"/>
      <c r="C11" s="20" t="s">
        <v>62</v>
      </c>
      <c r="D11" s="19" t="s">
        <v>64</v>
      </c>
      <c r="E11" s="19" t="s">
        <v>65</v>
      </c>
      <c r="F11" s="54"/>
      <c r="G11" s="7" t="s">
        <v>67</v>
      </c>
      <c r="H11" s="54"/>
      <c r="I11" s="55"/>
      <c r="J11" s="22">
        <v>2313.31</v>
      </c>
      <c r="K11" s="23">
        <v>2313.31</v>
      </c>
      <c r="L11" s="56">
        <f>I11*J11</f>
        <v>0</v>
      </c>
      <c r="M11" s="78">
        <f>I11*K11</f>
        <v>0</v>
      </c>
      <c r="N11" s="73"/>
    </row>
    <row r="12" spans="1:14" s="18" customFormat="1" ht="44.25" customHeight="1">
      <c r="A12" s="79"/>
      <c r="B12" s="53"/>
      <c r="C12" s="57" t="s">
        <v>63</v>
      </c>
      <c r="D12" s="57" t="s">
        <v>64</v>
      </c>
      <c r="E12" s="57" t="s">
        <v>65</v>
      </c>
      <c r="F12" s="54"/>
      <c r="G12" s="57" t="s">
        <v>68</v>
      </c>
      <c r="H12" s="54"/>
      <c r="I12" s="68"/>
      <c r="J12" s="22">
        <v>3638.23</v>
      </c>
      <c r="K12" s="56">
        <v>3638.23</v>
      </c>
      <c r="L12" s="56">
        <f>I12*J12</f>
        <v>0</v>
      </c>
      <c r="M12" s="78">
        <f>I12*K12</f>
        <v>0</v>
      </c>
      <c r="N12" s="73"/>
    </row>
    <row r="13" spans="1:14" s="36" customFormat="1" ht="20.25" customHeight="1">
      <c r="A13" s="79"/>
      <c r="B13" s="53"/>
      <c r="C13" s="62" t="s">
        <v>69</v>
      </c>
      <c r="D13" s="62"/>
      <c r="E13" s="62"/>
      <c r="F13" s="62"/>
      <c r="G13" s="62"/>
      <c r="H13" s="62"/>
      <c r="I13" s="62"/>
      <c r="J13" s="62"/>
      <c r="K13" s="62"/>
      <c r="L13" s="69">
        <f>L10+L11+L12</f>
        <v>0</v>
      </c>
      <c r="M13" s="74">
        <f>M10+M11+M12</f>
        <v>0</v>
      </c>
      <c r="N13" s="27">
        <v>4</v>
      </c>
    </row>
    <row r="14" spans="1:14" s="18" customFormat="1" ht="44.25" customHeight="1">
      <c r="A14" s="24">
        <v>44</v>
      </c>
      <c r="B14" s="25" t="s">
        <v>70</v>
      </c>
      <c r="C14" s="52" t="s">
        <v>71</v>
      </c>
      <c r="D14" s="59" t="s">
        <v>72</v>
      </c>
      <c r="E14" s="60" t="s">
        <v>73</v>
      </c>
      <c r="F14" s="75" t="s">
        <v>34</v>
      </c>
      <c r="G14" s="60" t="s">
        <v>67</v>
      </c>
      <c r="H14" s="60" t="s">
        <v>74</v>
      </c>
      <c r="I14" s="21"/>
      <c r="J14" s="58">
        <v>17172</v>
      </c>
      <c r="K14" s="61">
        <v>17172</v>
      </c>
      <c r="L14" s="58">
        <f>I14*K14</f>
        <v>0</v>
      </c>
      <c r="M14" s="70">
        <f>K14*I14</f>
        <v>0</v>
      </c>
      <c r="N14" s="28">
        <v>2</v>
      </c>
    </row>
    <row r="15" spans="1:14" ht="21.75" customHeight="1">
      <c r="A15" s="80" t="s">
        <v>10</v>
      </c>
      <c r="B15" s="81"/>
      <c r="C15" s="82"/>
      <c r="D15" s="81"/>
      <c r="E15" s="81"/>
      <c r="F15" s="81"/>
      <c r="G15" s="81"/>
      <c r="H15" s="81"/>
      <c r="I15" s="81"/>
      <c r="J15" s="81"/>
      <c r="K15" s="83"/>
      <c r="L15" s="84">
        <f>L7+L8+L9+L13+L14</f>
        <v>0</v>
      </c>
      <c r="M15" s="84">
        <f>M7+M8+M9+M13+M14</f>
        <v>0</v>
      </c>
      <c r="N15" s="29"/>
    </row>
    <row r="16" spans="1:14" ht="21.75" customHeight="1">
      <c r="A16" s="80" t="s">
        <v>11</v>
      </c>
      <c r="B16" s="81"/>
      <c r="C16" s="81"/>
      <c r="D16" s="81"/>
      <c r="E16" s="81"/>
      <c r="F16" s="81"/>
      <c r="G16" s="81"/>
      <c r="H16" s="81"/>
      <c r="I16" s="81"/>
      <c r="J16" s="81"/>
      <c r="K16" s="83"/>
      <c r="L16" s="84">
        <f>L15*0.1</f>
        <v>0</v>
      </c>
      <c r="M16" s="84">
        <f>M15*0.1</f>
        <v>0</v>
      </c>
      <c r="N16" s="29"/>
    </row>
    <row r="17" spans="1:14" ht="21.75" customHeight="1" thickBot="1">
      <c r="A17" s="85" t="s">
        <v>12</v>
      </c>
      <c r="B17" s="86"/>
      <c r="C17" s="86"/>
      <c r="D17" s="86"/>
      <c r="E17" s="86"/>
      <c r="F17" s="86"/>
      <c r="G17" s="86"/>
      <c r="H17" s="86"/>
      <c r="I17" s="86"/>
      <c r="J17" s="86"/>
      <c r="K17" s="87"/>
      <c r="L17" s="88">
        <f>L15+L16</f>
        <v>0</v>
      </c>
      <c r="M17" s="88">
        <f>M15+M16</f>
        <v>0</v>
      </c>
      <c r="N17" s="29"/>
    </row>
    <row r="18" ht="13.5" thickTop="1"/>
  </sheetData>
  <sheetProtection/>
  <mergeCells count="11">
    <mergeCell ref="A2:M2"/>
    <mergeCell ref="A3:M3"/>
    <mergeCell ref="B10:B13"/>
    <mergeCell ref="A10:A13"/>
    <mergeCell ref="F10:F12"/>
    <mergeCell ref="H10:H12"/>
    <mergeCell ref="C13:K13"/>
    <mergeCell ref="A15:K15"/>
    <mergeCell ref="A16:K16"/>
    <mergeCell ref="A17:K17"/>
    <mergeCell ref="N10:N12"/>
  </mergeCells>
  <printOptions/>
  <pageMargins left="0.7" right="0.7" top="0.75" bottom="0.75" header="0.3" footer="0.3"/>
  <pageSetup orientation="landscape" scale="89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0.8515625" style="1" customWidth="1"/>
    <col min="5" max="5" width="30.140625" style="1" customWidth="1"/>
    <col min="6" max="6" width="18.421875" style="1" customWidth="1"/>
    <col min="7" max="7" width="23.140625" style="1" customWidth="1"/>
    <col min="8" max="16384" width="9.140625" style="1" customWidth="1"/>
  </cols>
  <sheetData>
    <row r="2" spans="2:5" ht="15">
      <c r="B2" s="71" t="s">
        <v>13</v>
      </c>
      <c r="C2" s="71"/>
      <c r="D2" s="71"/>
      <c r="E2" s="71" t="s">
        <v>14</v>
      </c>
    </row>
    <row r="4" ht="15" thickBot="1"/>
    <row r="5" spans="2:7" ht="36.75" thickBot="1">
      <c r="B5" s="3" t="s">
        <v>15</v>
      </c>
      <c r="C5" s="4" t="s">
        <v>75</v>
      </c>
      <c r="E5" s="30" t="s">
        <v>41</v>
      </c>
      <c r="F5" s="31" t="s">
        <v>42</v>
      </c>
      <c r="G5" s="32" t="s">
        <v>43</v>
      </c>
    </row>
    <row r="6" spans="2:7" ht="15" thickBot="1">
      <c r="B6" s="5"/>
      <c r="C6" s="6"/>
      <c r="E6" s="10">
        <f>SUBTOTAL(9,specifikacija!L15)</f>
        <v>0</v>
      </c>
      <c r="F6" s="11">
        <f>SUBTOTAL(9,specifikacija!M15)</f>
        <v>0</v>
      </c>
      <c r="G6" s="12">
        <f>F6*1.1</f>
        <v>0</v>
      </c>
    </row>
    <row r="7" spans="2:7" ht="36.75" thickBot="1">
      <c r="B7" s="3" t="s">
        <v>16</v>
      </c>
      <c r="C7" s="7" t="s">
        <v>45</v>
      </c>
      <c r="E7" s="37" t="s">
        <v>44</v>
      </c>
      <c r="F7" s="38"/>
      <c r="G7" s="39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17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4" t="s">
        <v>46</v>
      </c>
      <c r="E13" s="8" t="s">
        <v>24</v>
      </c>
      <c r="F13" s="35">
        <f>SUBTOTAL(101,specifikacija!N7:N14)</f>
        <v>3.1666666666666665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28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33" t="s">
        <v>47</v>
      </c>
      <c r="C17" s="34" t="s">
        <v>48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2018-09-27T12:26:07Z</dcterms:modified>
  <cp:category/>
  <cp:version/>
  <cp:contentType/>
  <cp:contentStatus/>
</cp:coreProperties>
</file>