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Austroline d.o.o.- specif." sheetId="1" r:id="rId1"/>
    <sheet name="Austroline d.o.o. - Obrazac KVI" sheetId="2" r:id="rId2"/>
  </sheets>
  <definedNames>
    <definedName name="_xlnm.Print_Area" localSheetId="1">'Austroline d.o.o. - Obrazac KVI'!$A$1:$H$22</definedName>
    <definedName name="_xlnm.Print_Area" localSheetId="0">'Austroline d.o.o.- specif.'!$A$1:$L$16</definedName>
  </definedNames>
  <calcPr fullCalcOnLoad="1"/>
</workbook>
</file>

<file path=xl/sharedStrings.xml><?xml version="1.0" encoding="utf-8"?>
<sst xmlns="http://schemas.openxmlformats.org/spreadsheetml/2006/main" count="81" uniqueCount="71">
  <si>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</si>
  <si>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</si>
  <si>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</si>
  <si>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</si>
  <si>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</si>
  <si>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</si>
  <si>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</si>
  <si>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</si>
  <si>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</si>
  <si>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</si>
  <si>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</si>
  <si>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</si>
  <si>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</si>
  <si>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</si>
  <si>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</si>
  <si>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</si>
  <si>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</si>
  <si>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</si>
  <si>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</si>
  <si>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</si>
  <si>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</si>
  <si>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</si>
  <si>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</si>
  <si>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</si>
  <si>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</si>
  <si>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</si>
  <si>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</si>
  <si>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</si>
  <si>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</si>
  <si>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</si>
  <si>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</si>
  <si>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</si>
  <si>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</si>
  <si>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</si>
  <si>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</si>
  <si>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</si>
  <si>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</si>
  <si>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404-1-110/18-9</t>
  </si>
  <si>
    <t xml:space="preserve">Каротидни и периферни стентови са пратећим специфичним потрошним материјалом који је неопходан за његову имплантацију за 2018. годину </t>
  </si>
  <si>
    <t>Износ ПДВ-а</t>
  </si>
  <si>
    <t>Назив добављача: Austroline d.o.o.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</si>
  <si>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</si>
  <si>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r>
      <t xml:space="preserve">Ставка 3 - </t>
    </r>
    <r>
      <rPr>
        <sz val="10"/>
        <color indexed="8"/>
        <rFont val="Arial"/>
        <family val="2"/>
      </rPr>
      <t>Пратећа танка жица</t>
    </r>
  </si>
  <si>
    <r>
      <t xml:space="preserve">Ставка 1 - </t>
    </r>
    <r>
      <rPr>
        <sz val="10"/>
        <color indexed="8"/>
        <rFont val="Arial"/>
        <family val="2"/>
      </rPr>
      <t>Каротидни стентови (monorail – rapid exchange дизајн) са ћелијама отвореног дизајна, израђени од нитинола, цилиндричног и конусног облика</t>
    </r>
  </si>
  <si>
    <r>
      <t xml:space="preserve">Ставка 2 - </t>
    </r>
    <r>
      <rPr>
        <sz val="10"/>
        <color indexed="8"/>
        <rFont val="Arial"/>
        <family val="2"/>
      </rPr>
      <t>Систем за дисталну протекцију за Каротидни стент (RX и OTW систем) од нитинолске мрежице са хепаринским слојем</t>
    </r>
  </si>
  <si>
    <t>PROTÉGÉ RX</t>
  </si>
  <si>
    <t>SPIDERFX</t>
  </si>
  <si>
    <t>INTERFLEX</t>
  </si>
  <si>
    <t>SEPX-**-*-**-135, SEPX-**-**-135</t>
  </si>
  <si>
    <t>SPD2-0*0-**0</t>
  </si>
  <si>
    <t>K1-0195-014</t>
  </si>
  <si>
    <t>ev3 Inc. SAD</t>
  </si>
  <si>
    <t>Kimal PLC, Velika Britanija</t>
  </si>
  <si>
    <t>комад</t>
  </si>
  <si>
    <t>Проксимална церебрална протекција оклузивним балонима</t>
  </si>
  <si>
    <t>Самоослобађајући перифени стентови израђени од нитинола за суперфицијалну артерију</t>
  </si>
  <si>
    <t>Премонтирани на балон покривени периферни стентови израђени од нерђајућег челика или легуре, а покривени PTFE или Dakronom</t>
  </si>
  <si>
    <t>MO.MA</t>
  </si>
  <si>
    <t>PROTÉGÉ EVERFLEX</t>
  </si>
  <si>
    <t>E-VENTUS BX</t>
  </si>
  <si>
    <t>MOMO1300**X*</t>
  </si>
  <si>
    <t>PRP35-0*-**0-**0, PRP35DR-0*-**0-**0</t>
  </si>
  <si>
    <t>91BX*****-00</t>
  </si>
  <si>
    <t>Invatec spa, Italija</t>
  </si>
  <si>
    <t>Jotec GmbH, Nemačka</t>
  </si>
  <si>
    <t>STT18003</t>
  </si>
  <si>
    <t>BKT18002</t>
  </si>
  <si>
    <t>BKT18003</t>
  </si>
  <si>
    <t>BKT18004</t>
  </si>
  <si>
    <t>STT18005</t>
  </si>
  <si>
    <t>STT18007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</si>
</sst>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45" fillId="34" borderId="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" fontId="43" fillId="36" borderId="14" xfId="60" applyNumberFormat="1" applyFont="1" applyFill="1" applyBorder="1" applyAlignment="1">
      <alignment horizontal="center" vertical="center" wrapText="1"/>
      <protection/>
    </xf>
    <xf numFmtId="4" fontId="43" fillId="36" borderId="22" xfId="60" applyNumberFormat="1" applyFont="1" applyFill="1" applyBorder="1" applyAlignment="1">
      <alignment horizontal="center" vertical="center" wrapText="1"/>
      <protection/>
    </xf>
    <xf numFmtId="4" fontId="43" fillId="36" borderId="23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H8" sqref="H8:H13"/>
    </sheetView>
  </sheetViews>
  <sheetFormatPr defaultColWidth="9.140625" defaultRowHeight="12.75"/>
  <cols>
    <col min="1" max="1" width="5.8515625" style="39" customWidth="1"/>
    <col min="2" max="2" width="39.421875" style="39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18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hidden="1" customWidth="1"/>
    <col min="15" max="16384" width="9.140625" style="19" customWidth="1"/>
  </cols>
  <sheetData>
    <row r="2" spans="1:12" ht="12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40</v>
      </c>
      <c r="B4" s="45"/>
      <c r="C4" s="45"/>
      <c r="D4" s="45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24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30" customHeight="1">
      <c r="A7" s="49">
        <v>3</v>
      </c>
      <c r="B7" s="46" t="s">
        <v>41</v>
      </c>
      <c r="C7" s="47"/>
      <c r="D7" s="47"/>
      <c r="E7" s="47"/>
      <c r="F7" s="47"/>
      <c r="G7" s="47"/>
      <c r="H7" s="47"/>
      <c r="I7" s="47"/>
      <c r="J7" s="47"/>
      <c r="K7" s="47"/>
      <c r="L7" s="48"/>
      <c r="M7" s="34"/>
    </row>
    <row r="8" spans="1:14" ht="51">
      <c r="A8" s="50"/>
      <c r="B8" s="41" t="s">
        <v>43</v>
      </c>
      <c r="C8" s="27" t="s">
        <v>65</v>
      </c>
      <c r="D8" s="28" t="s">
        <v>45</v>
      </c>
      <c r="E8" s="29" t="s">
        <v>48</v>
      </c>
      <c r="F8" s="29" t="s">
        <v>51</v>
      </c>
      <c r="G8" s="26" t="s">
        <v>53</v>
      </c>
      <c r="H8" s="30"/>
      <c r="I8" s="31">
        <v>60000</v>
      </c>
      <c r="J8" s="32">
        <v>60000</v>
      </c>
      <c r="K8" s="31">
        <f aca="true" t="shared" si="0" ref="K8:K13">H8*I8</f>
        <v>0</v>
      </c>
      <c r="L8" s="33">
        <f aca="true" t="shared" si="1" ref="L8:L13">H8*J8</f>
        <v>0</v>
      </c>
      <c r="M8" s="36">
        <v>1</v>
      </c>
      <c r="N8" s="19">
        <v>0.1</v>
      </c>
    </row>
    <row r="9" spans="1:14" ht="51">
      <c r="A9" s="50"/>
      <c r="B9" s="41" t="s">
        <v>44</v>
      </c>
      <c r="C9" s="27" t="s">
        <v>66</v>
      </c>
      <c r="D9" s="28" t="s">
        <v>46</v>
      </c>
      <c r="E9" s="29" t="s">
        <v>49</v>
      </c>
      <c r="F9" s="29" t="s">
        <v>51</v>
      </c>
      <c r="G9" s="26" t="s">
        <v>53</v>
      </c>
      <c r="H9" s="30"/>
      <c r="I9" s="31">
        <v>60000</v>
      </c>
      <c r="J9" s="32">
        <v>60000</v>
      </c>
      <c r="K9" s="31">
        <f t="shared" si="0"/>
        <v>0</v>
      </c>
      <c r="L9" s="33">
        <f t="shared" si="1"/>
        <v>0</v>
      </c>
      <c r="M9" s="36">
        <v>1</v>
      </c>
      <c r="N9" s="19">
        <v>0.2</v>
      </c>
    </row>
    <row r="10" spans="1:14" ht="25.5">
      <c r="A10" s="51"/>
      <c r="B10" s="41" t="s">
        <v>42</v>
      </c>
      <c r="C10" s="27" t="s">
        <v>67</v>
      </c>
      <c r="D10" s="28" t="s">
        <v>47</v>
      </c>
      <c r="E10" s="29" t="s">
        <v>50</v>
      </c>
      <c r="F10" s="29" t="s">
        <v>52</v>
      </c>
      <c r="G10" s="26" t="s">
        <v>53</v>
      </c>
      <c r="H10" s="30"/>
      <c r="I10" s="31">
        <v>6000</v>
      </c>
      <c r="J10" s="32">
        <v>6000</v>
      </c>
      <c r="K10" s="31">
        <f t="shared" si="0"/>
        <v>0</v>
      </c>
      <c r="L10" s="33">
        <f t="shared" si="1"/>
        <v>0</v>
      </c>
      <c r="M10" s="36">
        <v>1</v>
      </c>
      <c r="N10" s="19">
        <v>0.2</v>
      </c>
    </row>
    <row r="11" spans="1:14" ht="25.5">
      <c r="A11" s="25">
        <v>5</v>
      </c>
      <c r="B11" s="26" t="s">
        <v>54</v>
      </c>
      <c r="C11" s="27" t="s">
        <v>68</v>
      </c>
      <c r="D11" s="35" t="s">
        <v>57</v>
      </c>
      <c r="E11" s="29" t="s">
        <v>60</v>
      </c>
      <c r="F11" s="29" t="s">
        <v>63</v>
      </c>
      <c r="G11" s="26" t="s">
        <v>53</v>
      </c>
      <c r="H11" s="30"/>
      <c r="I11" s="31">
        <v>70000</v>
      </c>
      <c r="J11" s="32">
        <v>70000</v>
      </c>
      <c r="K11" s="31">
        <f t="shared" si="0"/>
        <v>0</v>
      </c>
      <c r="L11" s="33">
        <f t="shared" si="1"/>
        <v>0</v>
      </c>
      <c r="M11" s="36">
        <v>1</v>
      </c>
      <c r="N11" s="19">
        <v>0.2</v>
      </c>
    </row>
    <row r="12" spans="1:14" ht="38.25">
      <c r="A12" s="25">
        <v>8</v>
      </c>
      <c r="B12" s="26" t="s">
        <v>55</v>
      </c>
      <c r="C12" s="27" t="s">
        <v>69</v>
      </c>
      <c r="D12" s="35" t="s">
        <v>58</v>
      </c>
      <c r="E12" s="29" t="s">
        <v>61</v>
      </c>
      <c r="F12" s="29" t="s">
        <v>51</v>
      </c>
      <c r="G12" s="26" t="s">
        <v>53</v>
      </c>
      <c r="H12" s="30"/>
      <c r="I12" s="31">
        <v>44000</v>
      </c>
      <c r="J12" s="32">
        <v>44000</v>
      </c>
      <c r="K12" s="31">
        <f t="shared" si="0"/>
        <v>0</v>
      </c>
      <c r="L12" s="33">
        <f t="shared" si="1"/>
        <v>0</v>
      </c>
      <c r="M12" s="36">
        <v>1</v>
      </c>
      <c r="N12" s="19">
        <v>0.1</v>
      </c>
    </row>
    <row r="13" spans="1:14" ht="51">
      <c r="A13" s="25">
        <v>10</v>
      </c>
      <c r="B13" s="26" t="s">
        <v>56</v>
      </c>
      <c r="C13" s="27" t="s">
        <v>70</v>
      </c>
      <c r="D13" s="35" t="s">
        <v>59</v>
      </c>
      <c r="E13" s="29" t="s">
        <v>62</v>
      </c>
      <c r="F13" s="29" t="s">
        <v>64</v>
      </c>
      <c r="G13" s="26" t="s">
        <v>53</v>
      </c>
      <c r="H13" s="30"/>
      <c r="I13" s="31">
        <v>176000</v>
      </c>
      <c r="J13" s="32">
        <v>173500</v>
      </c>
      <c r="K13" s="31">
        <f t="shared" si="0"/>
        <v>0</v>
      </c>
      <c r="L13" s="33">
        <f t="shared" si="1"/>
        <v>0</v>
      </c>
      <c r="M13" s="36">
        <v>1</v>
      </c>
      <c r="N13" s="40">
        <v>0.1</v>
      </c>
    </row>
    <row r="14" spans="1:12" ht="21.75" customHeight="1">
      <c r="A14" s="43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37">
        <f>SUM(K8:K13)</f>
        <v>0</v>
      </c>
      <c r="L14" s="37">
        <f>SUM(L8:L13)</f>
        <v>0</v>
      </c>
    </row>
    <row r="15" spans="1:12" ht="18.75" customHeight="1">
      <c r="A15" s="42" t="s">
        <v>39</v>
      </c>
      <c r="B15" s="42"/>
      <c r="C15" s="42"/>
      <c r="D15" s="42"/>
      <c r="E15" s="42"/>
      <c r="F15" s="42"/>
      <c r="G15" s="42"/>
      <c r="H15" s="42"/>
      <c r="I15" s="42"/>
      <c r="J15" s="42"/>
      <c r="K15" s="37">
        <f>K8*N8+K9*N9+K10*N10+K11*N11+K12*N12+K13*N13</f>
        <v>0</v>
      </c>
      <c r="L15" s="37">
        <f>L8*N8+L9*N9+L10*N10+L11*N11+L12*N12+L13*N13</f>
        <v>0</v>
      </c>
    </row>
    <row r="16" spans="1:12" ht="18" customHeight="1">
      <c r="A16" s="42" t="s">
        <v>3</v>
      </c>
      <c r="B16" s="42"/>
      <c r="C16" s="42"/>
      <c r="D16" s="42"/>
      <c r="E16" s="42"/>
      <c r="F16" s="42"/>
      <c r="G16" s="42"/>
      <c r="H16" s="42"/>
      <c r="I16" s="42"/>
      <c r="J16" s="42"/>
      <c r="K16" s="38">
        <f>K14+K15</f>
        <v>0</v>
      </c>
      <c r="L16" s="37">
        <f>SUM(L14:L15)</f>
        <v>0</v>
      </c>
    </row>
  </sheetData>
  <sheetProtection/>
  <mergeCells count="7">
    <mergeCell ref="A15:J15"/>
    <mergeCell ref="A16:J16"/>
    <mergeCell ref="A14:J14"/>
    <mergeCell ref="A2:L2"/>
    <mergeCell ref="A4:D4"/>
    <mergeCell ref="B7:L7"/>
    <mergeCell ref="A7:A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5" t="s">
        <v>40</v>
      </c>
      <c r="F2" s="55"/>
      <c r="G2" s="55"/>
      <c r="H2" s="55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37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SUM('Austroline d.o.o.- specif.'!K8:K13)</f>
        <v>0</v>
      </c>
      <c r="F6" s="10">
        <f>SUM('Austroline d.o.o.- specif.'!L8:L13)</f>
        <v>0</v>
      </c>
      <c r="G6" s="10">
        <f>SUM('Austroline d.o.o.- specif.'!L16:L16)</f>
        <v>0</v>
      </c>
    </row>
    <row r="7" spans="2:7" ht="24.75" customHeight="1" thickBot="1">
      <c r="B7" s="3" t="s">
        <v>16</v>
      </c>
      <c r="C7" s="11" t="s">
        <v>17</v>
      </c>
      <c r="D7" s="2"/>
      <c r="E7" s="52" t="s">
        <v>18</v>
      </c>
      <c r="F7" s="53"/>
      <c r="G7" s="54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SUBTOTAL(101,'Austroline d.o.o.- specif.'!M8:M13)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38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2018-07-10T11:00:46Z</dcterms:modified>
  <cp:category/>
  <cp:version/>
  <cp:contentType/>
  <cp:contentStatus/>
</cp:coreProperties>
</file>