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<sst xmlns="http://schemas.openxmlformats.org/spreadsheetml/2006/main" count="173" uniqueCount="122">
  <si>
    <t>Фармацеутски облик</t>
  </si>
  <si>
    <t>Произвођач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</si>
  <si>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</si>
  <si>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</si>
  <si>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</si>
  <si>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</si>
  <si>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</si>
  <si>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</si>
  <si>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</si>
  <si>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</si>
  <si>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</si>
  <si>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</si>
  <si>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</si>
  <si>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</si>
  <si>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</si>
  <si>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</si>
  <si>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</si>
  <si>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</si>
  <si>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</si>
  <si>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</si>
  <si>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</si>
  <si>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</si>
  <si>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</si>
  <si>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</si>
  <si>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</si>
  <si>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</si>
  <si>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</si>
  <si>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</si>
  <si>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</si>
  <si>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Заштићени назив понуђеног добра</t>
  </si>
  <si>
    <t>Број партије</t>
  </si>
  <si>
    <t>Назив партије</t>
  </si>
  <si>
    <t>Количина за РФЗО</t>
  </si>
  <si>
    <t>bočica</t>
  </si>
  <si>
    <t>500 mg</t>
  </si>
  <si>
    <t>1000 mg</t>
  </si>
  <si>
    <t>Укупна цена без ПДВ-а</t>
  </si>
  <si>
    <t>PHOENIX PHARMA d.o.o.</t>
  </si>
  <si>
    <t>ciklofosfamid</t>
  </si>
  <si>
    <t>0031500</t>
  </si>
  <si>
    <t>ENDOXAN</t>
  </si>
  <si>
    <t>Baxter Oncology GmbH</t>
  </si>
  <si>
    <t>prašak za rastvor za injekciju</t>
  </si>
  <si>
    <t>0031501</t>
  </si>
  <si>
    <t>ifosfamid</t>
  </si>
  <si>
    <t>0031051</t>
  </si>
  <si>
    <t>HOLOXAN</t>
  </si>
  <si>
    <t>Ebewe Pharma Ges. M.B.H NFG. KG</t>
  </si>
  <si>
    <t>koncentrat za rastvor za infuziju</t>
  </si>
  <si>
    <t>404-1-110/19-15</t>
  </si>
  <si>
    <t>Цитостатици са Листе Б и Листе Д Листе лекова за 2019. годину</t>
  </si>
  <si>
    <t>JKЛ</t>
  </si>
  <si>
    <t>Јачина/ концентрација лека</t>
  </si>
  <si>
    <t>Јединична цена</t>
  </si>
  <si>
    <t>metotreksat, napunjeni injekcioni špric, 15 mg</t>
  </si>
  <si>
    <t>METOJECT</t>
  </si>
  <si>
    <t>METHOTREXAT EBEWE</t>
  </si>
  <si>
    <t>Medac Gesellschaft fur Klinische Spezialpraparate M.B.H /Ebewe Pharma Ges.M.B.H NFG. KG</t>
  </si>
  <si>
    <t>rastvor za injekciju u napunjenom injekcionom špricu</t>
  </si>
  <si>
    <t>15 mg</t>
  </si>
  <si>
    <t>injekcioni špric</t>
  </si>
  <si>
    <t>metotreksat, napunjeni injekcioni špric, 20 mg</t>
  </si>
  <si>
    <t>20 mg</t>
  </si>
  <si>
    <t>metotreksat, napunjeni injekcioni špric, 25 mg</t>
  </si>
  <si>
    <t xml:space="preserve">Medac Gesellschaft fur Klinische Spezialpraparate M.B.H </t>
  </si>
  <si>
    <t>25 mg</t>
  </si>
  <si>
    <t>fluorouracil, 5000 mg</t>
  </si>
  <si>
    <t>FLUOROURACIL /</t>
  </si>
  <si>
    <t>5-FLUOROURACIL "Ebewe</t>
  </si>
  <si>
    <t>rastvor za injekciju/infuziju/ koncentrat za rastvor za injekciju/infuziju</t>
  </si>
  <si>
    <t>5000 mg</t>
  </si>
  <si>
    <t>vinkristin</t>
  </si>
  <si>
    <t>VINCRISTINE PFIZER</t>
  </si>
  <si>
    <t>Pfizer (Perth) PTY,Limited</t>
  </si>
  <si>
    <t>rastvor/prašak za rastvor za injekciju/infuziju</t>
  </si>
  <si>
    <t>1 mg</t>
  </si>
  <si>
    <t>vinorelbin</t>
  </si>
  <si>
    <t>VINORELBIN "Ebewe"/</t>
  </si>
  <si>
    <t>VINORELSIN</t>
  </si>
  <si>
    <t>Ebewe Pharma Ges. M.B.H NFG. KG/Actavis Italy S.P.A; S.C. Sindan-Pharma S.R.L.</t>
  </si>
  <si>
    <t>10 mg</t>
  </si>
  <si>
    <t>50 mg</t>
  </si>
  <si>
    <t>doksorubicin</t>
  </si>
  <si>
    <t>DOXORUBICIN "Ebewe"</t>
  </si>
  <si>
    <t>prašak za rastvor za injekciju/infuziju/ koncentrat za rastvor za infuziju/ prašak i rastvarač  za rastvor za injekciju</t>
  </si>
  <si>
    <t>mitoksantron</t>
  </si>
  <si>
    <t>MITOXANTRON "Ebewe" ◊</t>
  </si>
  <si>
    <t>cisplatin</t>
  </si>
  <si>
    <t>CISPLATIN "Ebewe/SINPLATIN</t>
  </si>
  <si>
    <t>Ebewe Pharma Ges. M.B.H NFG. KG/S.C. Sindan-Pharma S.R.L., Actavis Italy S.P.A.</t>
  </si>
  <si>
    <t>rastvor za infuziju/ koncentrat za rastvor za infuziju</t>
  </si>
  <si>
    <t>karboplatin 150 mg</t>
  </si>
  <si>
    <t>CARBOPLASIN</t>
  </si>
  <si>
    <t>S.C. Sindan-Pharma S.R.L.; Actavis Italia S.P.A</t>
  </si>
  <si>
    <t>150 mg</t>
  </si>
  <si>
    <t>karboplatin 450 mg</t>
  </si>
  <si>
    <t>450 mg</t>
  </si>
  <si>
    <t>Јединица
мере</t>
  </si>
  <si>
    <t>Јединична процењена цена без  ПДВ-а</t>
  </si>
  <si>
    <t>0034151</t>
  </si>
  <si>
    <t>0034338</t>
  </si>
  <si>
    <t>0034153</t>
  </si>
  <si>
    <t>0034332</t>
  </si>
  <si>
    <t>0034154</t>
  </si>
  <si>
    <t>0034166</t>
  </si>
  <si>
    <t>0034329</t>
  </si>
  <si>
    <t>0030040</t>
  </si>
  <si>
    <t>0030243</t>
  </si>
  <si>
    <t>0030240</t>
  </si>
  <si>
    <t>0030242</t>
  </si>
  <si>
    <t>0030241</t>
  </si>
  <si>
    <t>0033190</t>
  </si>
  <si>
    <t>0033191</t>
  </si>
  <si>
    <t>0033241</t>
  </si>
  <si>
    <t>0033242</t>
  </si>
  <si>
    <t>0031330</t>
  </si>
  <si>
    <t>0031223</t>
  </si>
  <si>
    <t>0031332</t>
  </si>
  <si>
    <t>0031224</t>
  </si>
  <si>
    <t>0031306</t>
  </si>
  <si>
    <t>0031307</t>
  </si>
  <si>
    <t>КПП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</si>
</sst>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7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7.5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.5"/>
      <color rgb="FF000000"/>
      <name val="Arial"/>
      <family val="2"/>
    </font>
    <font>
      <b/>
      <sz val="8.5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" fillId="33" borderId="10" xfId="55" applyFont="1" applyFill="1" applyBorder="1" applyAlignment="1">
      <alignment horizontal="center" vertical="center" wrapText="1"/>
      <protection/>
    </xf>
    <xf numFmtId="4" fontId="47" fillId="0" borderId="10" xfId="55" applyNumberFormat="1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3" fillId="33" borderId="15" xfId="55" applyFont="1" applyFill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3" fontId="50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4" fontId="4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3" fontId="53" fillId="0" borderId="18" xfId="0" applyNumberFormat="1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3" fontId="52" fillId="0" borderId="18" xfId="0" applyNumberFormat="1" applyFont="1" applyBorder="1" applyAlignment="1">
      <alignment horizontal="center" vertical="center" wrapText="1"/>
    </xf>
    <xf numFmtId="4" fontId="52" fillId="0" borderId="18" xfId="0" applyNumberFormat="1" applyFont="1" applyBorder="1" applyAlignment="1">
      <alignment horizontal="center" vertical="center" wrapText="1"/>
    </xf>
    <xf numFmtId="4" fontId="52" fillId="0" borderId="18" xfId="0" applyNumberFormat="1" applyFont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 wrapText="1"/>
    </xf>
    <xf numFmtId="0" fontId="54" fillId="36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4" fillId="35" borderId="21" xfId="0" applyFont="1" applyFill="1" applyBorder="1" applyAlignment="1">
      <alignment horizontal="center" vertical="center" wrapText="1"/>
    </xf>
    <xf numFmtId="49" fontId="52" fillId="0" borderId="18" xfId="0" applyNumberFormat="1" applyFont="1" applyBorder="1" applyAlignment="1">
      <alignment horizontal="center" vertical="center" wrapText="1"/>
    </xf>
    <xf numFmtId="49" fontId="52" fillId="0" borderId="17" xfId="0" applyNumberFormat="1" applyFont="1" applyBorder="1" applyAlignment="1">
      <alignment horizontal="center" vertical="center" wrapText="1"/>
    </xf>
    <xf numFmtId="4" fontId="52" fillId="36" borderId="18" xfId="0" applyNumberFormat="1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4" fontId="53" fillId="36" borderId="21" xfId="0" applyNumberFormat="1" applyFont="1" applyFill="1" applyBorder="1" applyAlignment="1">
      <alignment horizontal="center" vertical="center"/>
    </xf>
    <xf numFmtId="0" fontId="53" fillId="36" borderId="21" xfId="0" applyFont="1" applyFill="1" applyBorder="1" applyAlignment="1">
      <alignment horizontal="center" vertical="center" wrapText="1"/>
    </xf>
    <xf numFmtId="0" fontId="52" fillId="34" borderId="22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4" fontId="54" fillId="35" borderId="20" xfId="0" applyNumberFormat="1" applyFont="1" applyFill="1" applyBorder="1" applyAlignment="1">
      <alignment horizontal="center" vertical="center" wrapText="1"/>
    </xf>
    <xf numFmtId="4" fontId="54" fillId="36" borderId="20" xfId="0" applyNumberFormat="1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34" borderId="21" xfId="0" applyFont="1" applyFill="1" applyBorder="1" applyAlignment="1">
      <alignment horizontal="center" vertical="center" wrapText="1"/>
    </xf>
    <xf numFmtId="3" fontId="53" fillId="0" borderId="21" xfId="0" applyNumberFormat="1" applyFont="1" applyBorder="1" applyAlignment="1">
      <alignment horizontal="center" vertical="center" wrapText="1"/>
    </xf>
    <xf numFmtId="4" fontId="53" fillId="0" borderId="21" xfId="0" applyNumberFormat="1" applyFont="1" applyBorder="1" applyAlignment="1">
      <alignment horizontal="center" vertical="center"/>
    </xf>
    <xf numFmtId="4" fontId="53" fillId="36" borderId="21" xfId="0" applyNumberFormat="1" applyFont="1" applyFill="1" applyBorder="1" applyAlignment="1">
      <alignment horizontal="center" vertical="center" wrapText="1"/>
    </xf>
    <xf numFmtId="4" fontId="53" fillId="0" borderId="21" xfId="0" applyNumberFormat="1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4" fontId="41" fillId="0" borderId="23" xfId="0" applyNumberFormat="1" applyFont="1" applyBorder="1" applyAlignment="1">
      <alignment horizontal="center" vertical="center" wrapText="1"/>
    </xf>
    <xf numFmtId="4" fontId="55" fillId="34" borderId="21" xfId="0" applyNumberFormat="1" applyFont="1" applyFill="1" applyBorder="1" applyAlignment="1">
      <alignment horizontal="center" vertical="center"/>
    </xf>
    <xf numFmtId="4" fontId="54" fillId="34" borderId="21" xfId="0" applyNumberFormat="1" applyFont="1" applyFill="1" applyBorder="1" applyAlignment="1">
      <alignment horizontal="center" vertical="center"/>
    </xf>
    <xf numFmtId="4" fontId="56" fillId="0" borderId="21" xfId="0" applyNumberFormat="1" applyFont="1" applyBorder="1" applyAlignment="1">
      <alignment horizontal="center"/>
    </xf>
    <xf numFmtId="4" fontId="56" fillId="0" borderId="21" xfId="0" applyNumberFormat="1" applyFont="1" applyBorder="1" applyAlignment="1">
      <alignment horizontal="center" vertical="center"/>
    </xf>
    <xf numFmtId="3" fontId="53" fillId="0" borderId="21" xfId="0" applyNumberFormat="1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3" fontId="52" fillId="0" borderId="24" xfId="0" applyNumberFormat="1" applyFont="1" applyBorder="1" applyAlignment="1">
      <alignment horizontal="center" vertical="center" wrapText="1"/>
    </xf>
    <xf numFmtId="3" fontId="52" fillId="0" borderId="19" xfId="0" applyNumberFormat="1" applyFont="1" applyBorder="1" applyAlignment="1">
      <alignment horizontal="center" vertical="center" wrapText="1"/>
    </xf>
    <xf numFmtId="3" fontId="52" fillId="0" borderId="20" xfId="0" applyNumberFormat="1" applyFont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right" vertical="center" wrapText="1"/>
    </xf>
    <xf numFmtId="3" fontId="53" fillId="0" borderId="25" xfId="0" applyNumberFormat="1" applyFont="1" applyBorder="1" applyAlignment="1">
      <alignment horizontal="center" vertical="center" wrapText="1"/>
    </xf>
    <xf numFmtId="3" fontId="53" fillId="0" borderId="18" xfId="0" applyNumberFormat="1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4" fontId="52" fillId="36" borderId="20" xfId="0" applyNumberFormat="1" applyFont="1" applyFill="1" applyBorder="1" applyAlignment="1">
      <alignment horizontal="center" vertical="center" wrapText="1"/>
    </xf>
    <xf numFmtId="4" fontId="52" fillId="36" borderId="19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52" fillId="36" borderId="19" xfId="0" applyFont="1" applyFill="1" applyBorder="1" applyAlignment="1">
      <alignment horizontal="center" vertical="center" wrapText="1"/>
    </xf>
    <xf numFmtId="4" fontId="52" fillId="0" borderId="20" xfId="0" applyNumberFormat="1" applyFont="1" applyBorder="1" applyAlignment="1">
      <alignment horizontal="center" vertical="center" wrapText="1"/>
    </xf>
    <xf numFmtId="4" fontId="52" fillId="0" borderId="19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4" fontId="52" fillId="0" borderId="20" xfId="0" applyNumberFormat="1" applyFont="1" applyBorder="1" applyAlignment="1">
      <alignment horizontal="center" vertical="center"/>
    </xf>
    <xf numFmtId="4" fontId="52" fillId="0" borderId="19" xfId="0" applyNumberFormat="1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 wrapText="1"/>
    </xf>
    <xf numFmtId="4" fontId="52" fillId="36" borderId="24" xfId="0" applyNumberFormat="1" applyFont="1" applyFill="1" applyBorder="1" applyAlignment="1">
      <alignment horizontal="center" vertical="center" wrapText="1"/>
    </xf>
    <xf numFmtId="0" fontId="53" fillId="36" borderId="24" xfId="0" applyFont="1" applyFill="1" applyBorder="1" applyAlignment="1">
      <alignment horizontal="center" vertical="center" wrapText="1"/>
    </xf>
    <xf numFmtId="0" fontId="53" fillId="36" borderId="19" xfId="0" applyFont="1" applyFill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4" fontId="52" fillId="0" borderId="24" xfId="0" applyNumberFormat="1" applyFont="1" applyBorder="1" applyAlignment="1">
      <alignment horizontal="center" vertical="center"/>
    </xf>
    <xf numFmtId="4" fontId="53" fillId="0" borderId="21" xfId="0" applyNumberFormat="1" applyFont="1" applyBorder="1" applyAlignment="1">
      <alignment horizontal="center" vertical="center"/>
    </xf>
    <xf numFmtId="4" fontId="53" fillId="36" borderId="21" xfId="0" applyNumberFormat="1" applyFont="1" applyFill="1" applyBorder="1" applyAlignment="1">
      <alignment horizontal="center" vertical="center" wrapText="1"/>
    </xf>
    <xf numFmtId="0" fontId="53" fillId="36" borderId="21" xfId="0" applyFont="1" applyFill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" fontId="49" fillId="33" borderId="14" xfId="55" applyNumberFormat="1" applyFont="1" applyFill="1" applyBorder="1" applyAlignment="1">
      <alignment horizontal="center" vertical="center" wrapText="1"/>
      <protection/>
    </xf>
    <xf numFmtId="4" fontId="49" fillId="33" borderId="12" xfId="55" applyNumberFormat="1" applyFont="1" applyFill="1" applyBorder="1" applyAlignment="1">
      <alignment horizontal="center" vertical="center" wrapText="1"/>
      <protection/>
    </xf>
    <xf numFmtId="4" fontId="49" fillId="33" borderId="16" xfId="55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1">
      <selection activeCell="A32" sqref="A32:N34"/>
    </sheetView>
  </sheetViews>
  <sheetFormatPr defaultColWidth="9.140625" defaultRowHeight="15"/>
  <cols>
    <col min="1" max="1" width="9.140625" style="17" customWidth="1"/>
    <col min="2" max="2" width="15.8515625" style="18" customWidth="1"/>
    <col min="3" max="3" width="13.8515625" style="2" customWidth="1"/>
    <col min="4" max="4" width="13.8515625" style="25" customWidth="1"/>
    <col min="5" max="5" width="16.57421875" style="2" customWidth="1"/>
    <col min="6" max="6" width="22.421875" style="2" customWidth="1"/>
    <col min="7" max="7" width="13.7109375" style="2" customWidth="1"/>
    <col min="8" max="8" width="14.8515625" style="2" customWidth="1"/>
    <col min="9" max="9" width="10.00390625" style="2" customWidth="1"/>
    <col min="10" max="10" width="12.00390625" style="25" customWidth="1"/>
    <col min="11" max="11" width="11.00390625" style="28" customWidth="1"/>
    <col min="12" max="12" width="13.57421875" style="28" hidden="1" customWidth="1"/>
    <col min="13" max="13" width="14.00390625" style="28" hidden="1" customWidth="1"/>
    <col min="14" max="14" width="11.8515625" style="28" customWidth="1"/>
    <col min="15" max="15" width="13.421875" style="28" hidden="1" customWidth="1"/>
    <col min="16" max="16" width="14.28125" style="2" customWidth="1"/>
    <col min="17" max="16384" width="9.140625" style="2" customWidth="1"/>
  </cols>
  <sheetData>
    <row r="2" spans="1:15" ht="12.75" customHeight="1">
      <c r="A2" s="101" t="s">
        <v>20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2.75" customHeight="1">
      <c r="A3" s="101" t="s">
        <v>37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5" ht="13.5" thickBot="1"/>
    <row r="6" spans="1:16" ht="45.75" thickBot="1">
      <c r="A6" s="42" t="s">
        <v>30</v>
      </c>
      <c r="B6" s="42" t="s">
        <v>31</v>
      </c>
      <c r="C6" s="42" t="s">
        <v>51</v>
      </c>
      <c r="D6" s="42" t="s">
        <v>121</v>
      </c>
      <c r="E6" s="42" t="s">
        <v>29</v>
      </c>
      <c r="F6" s="42" t="s">
        <v>1</v>
      </c>
      <c r="G6" s="42" t="s">
        <v>0</v>
      </c>
      <c r="H6" s="39" t="s">
        <v>52</v>
      </c>
      <c r="I6" s="39" t="s">
        <v>97</v>
      </c>
      <c r="J6" s="39" t="s">
        <v>32</v>
      </c>
      <c r="K6" s="51" t="s">
        <v>53</v>
      </c>
      <c r="L6" s="52" t="s">
        <v>98</v>
      </c>
      <c r="M6" s="40" t="s">
        <v>2</v>
      </c>
      <c r="N6" s="39" t="s">
        <v>36</v>
      </c>
      <c r="O6" s="42" t="s">
        <v>3</v>
      </c>
      <c r="P6" s="41"/>
    </row>
    <row r="7" spans="1:16" ht="15.75" thickBot="1">
      <c r="A7" s="85">
        <v>1</v>
      </c>
      <c r="B7" s="85" t="s">
        <v>38</v>
      </c>
      <c r="C7" s="43" t="s">
        <v>39</v>
      </c>
      <c r="D7" s="43"/>
      <c r="E7" s="31" t="s">
        <v>40</v>
      </c>
      <c r="F7" s="31" t="s">
        <v>41</v>
      </c>
      <c r="G7" s="100" t="s">
        <v>42</v>
      </c>
      <c r="H7" s="53" t="s">
        <v>34</v>
      </c>
      <c r="I7" s="54" t="s">
        <v>33</v>
      </c>
      <c r="J7" s="55"/>
      <c r="K7" s="56">
        <v>441.4</v>
      </c>
      <c r="L7" s="57">
        <v>445.2</v>
      </c>
      <c r="M7" s="48">
        <f>L7*J7</f>
        <v>0</v>
      </c>
      <c r="N7" s="58">
        <f>K7*J7</f>
        <v>0</v>
      </c>
      <c r="O7" s="72">
        <v>1</v>
      </c>
      <c r="P7" s="29"/>
    </row>
    <row r="8" spans="1:16" ht="15.75" thickBot="1">
      <c r="A8" s="75"/>
      <c r="B8" s="75"/>
      <c r="C8" s="43" t="s">
        <v>43</v>
      </c>
      <c r="D8" s="43"/>
      <c r="E8" s="31" t="s">
        <v>40</v>
      </c>
      <c r="F8" s="31" t="s">
        <v>41</v>
      </c>
      <c r="G8" s="98"/>
      <c r="H8" s="53" t="s">
        <v>35</v>
      </c>
      <c r="I8" s="54" t="s">
        <v>33</v>
      </c>
      <c r="J8" s="55"/>
      <c r="K8" s="56">
        <v>802.3</v>
      </c>
      <c r="L8" s="57">
        <v>809.3</v>
      </c>
      <c r="M8" s="48">
        <f>L8*J8</f>
        <v>0</v>
      </c>
      <c r="N8" s="58">
        <f>K8*J8</f>
        <v>0</v>
      </c>
      <c r="O8" s="73"/>
      <c r="P8" s="29"/>
    </row>
    <row r="9" spans="1:16" ht="20.25" thickBot="1">
      <c r="A9" s="35">
        <v>3</v>
      </c>
      <c r="B9" s="31" t="s">
        <v>44</v>
      </c>
      <c r="C9" s="43" t="s">
        <v>45</v>
      </c>
      <c r="D9" s="43"/>
      <c r="E9" s="31" t="s">
        <v>46</v>
      </c>
      <c r="F9" s="31" t="s">
        <v>41</v>
      </c>
      <c r="G9" s="49" t="s">
        <v>42</v>
      </c>
      <c r="H9" s="54" t="s">
        <v>35</v>
      </c>
      <c r="I9" s="54" t="s">
        <v>33</v>
      </c>
      <c r="J9" s="55"/>
      <c r="K9" s="56">
        <v>2541.5</v>
      </c>
      <c r="L9" s="47">
        <v>2563.5</v>
      </c>
      <c r="M9" s="48">
        <f>L9*J9</f>
        <v>0</v>
      </c>
      <c r="N9" s="58">
        <f>K9*J9</f>
        <v>0</v>
      </c>
      <c r="O9" s="33">
        <v>1</v>
      </c>
      <c r="P9" s="29"/>
    </row>
    <row r="10" spans="1:16" ht="27.75" customHeight="1" thickBot="1">
      <c r="A10" s="74">
        <v>9</v>
      </c>
      <c r="B10" s="74" t="s">
        <v>54</v>
      </c>
      <c r="C10" s="44" t="s">
        <v>99</v>
      </c>
      <c r="D10" s="44"/>
      <c r="E10" s="30" t="s">
        <v>55</v>
      </c>
      <c r="F10" s="74" t="s">
        <v>57</v>
      </c>
      <c r="G10" s="97" t="s">
        <v>58</v>
      </c>
      <c r="H10" s="99" t="s">
        <v>59</v>
      </c>
      <c r="I10" s="99" t="s">
        <v>60</v>
      </c>
      <c r="J10" s="66"/>
      <c r="K10" s="92">
        <v>947.4</v>
      </c>
      <c r="L10" s="93">
        <v>955.6</v>
      </c>
      <c r="M10" s="94">
        <f>L10*J10</f>
        <v>0</v>
      </c>
      <c r="N10" s="67">
        <f>K10*J10</f>
        <v>0</v>
      </c>
      <c r="O10" s="72">
        <v>1</v>
      </c>
      <c r="P10" s="82"/>
    </row>
    <row r="11" spans="1:16" ht="20.25" thickBot="1">
      <c r="A11" s="75"/>
      <c r="B11" s="75"/>
      <c r="C11" s="43" t="s">
        <v>100</v>
      </c>
      <c r="D11" s="43"/>
      <c r="E11" s="31" t="s">
        <v>56</v>
      </c>
      <c r="F11" s="75"/>
      <c r="G11" s="98"/>
      <c r="H11" s="99"/>
      <c r="I11" s="99"/>
      <c r="J11" s="66"/>
      <c r="K11" s="92"/>
      <c r="L11" s="93"/>
      <c r="M11" s="94"/>
      <c r="N11" s="67"/>
      <c r="O11" s="73"/>
      <c r="P11" s="82"/>
    </row>
    <row r="12" spans="1:16" ht="33" customHeight="1" thickBot="1">
      <c r="A12" s="74">
        <v>10</v>
      </c>
      <c r="B12" s="74" t="s">
        <v>61</v>
      </c>
      <c r="C12" s="44" t="s">
        <v>101</v>
      </c>
      <c r="D12" s="44"/>
      <c r="E12" s="30" t="s">
        <v>55</v>
      </c>
      <c r="F12" s="74" t="s">
        <v>57</v>
      </c>
      <c r="G12" s="97" t="s">
        <v>58</v>
      </c>
      <c r="H12" s="99" t="s">
        <v>62</v>
      </c>
      <c r="I12" s="99" t="s">
        <v>60</v>
      </c>
      <c r="J12" s="67"/>
      <c r="K12" s="92">
        <v>1002.7</v>
      </c>
      <c r="L12" s="93">
        <v>1011.4</v>
      </c>
      <c r="M12" s="94">
        <f>L12*J12</f>
        <v>0</v>
      </c>
      <c r="N12" s="67">
        <f>K12*J12</f>
        <v>0</v>
      </c>
      <c r="O12" s="95">
        <v>1</v>
      </c>
      <c r="P12" s="82"/>
    </row>
    <row r="13" spans="1:16" ht="20.25" thickBot="1">
      <c r="A13" s="75"/>
      <c r="B13" s="75"/>
      <c r="C13" s="43" t="s">
        <v>102</v>
      </c>
      <c r="D13" s="43"/>
      <c r="E13" s="31" t="s">
        <v>56</v>
      </c>
      <c r="F13" s="75"/>
      <c r="G13" s="98"/>
      <c r="H13" s="99"/>
      <c r="I13" s="99"/>
      <c r="J13" s="67"/>
      <c r="K13" s="92"/>
      <c r="L13" s="93"/>
      <c r="M13" s="94"/>
      <c r="N13" s="67"/>
      <c r="O13" s="96"/>
      <c r="P13" s="82"/>
    </row>
    <row r="14" spans="1:16" ht="30" thickBot="1">
      <c r="A14" s="35">
        <v>11</v>
      </c>
      <c r="B14" s="31" t="s">
        <v>63</v>
      </c>
      <c r="C14" s="43" t="s">
        <v>103</v>
      </c>
      <c r="D14" s="43"/>
      <c r="E14" s="31" t="s">
        <v>55</v>
      </c>
      <c r="F14" s="31" t="s">
        <v>64</v>
      </c>
      <c r="G14" s="50" t="s">
        <v>58</v>
      </c>
      <c r="H14" s="53" t="s">
        <v>65</v>
      </c>
      <c r="I14" s="53" t="s">
        <v>60</v>
      </c>
      <c r="J14" s="59"/>
      <c r="K14" s="56">
        <v>1230.6</v>
      </c>
      <c r="L14" s="57">
        <v>1241.3</v>
      </c>
      <c r="M14" s="48">
        <f>J14*L14</f>
        <v>0</v>
      </c>
      <c r="N14" s="59">
        <f>J14*K14</f>
        <v>0</v>
      </c>
      <c r="O14" s="34">
        <v>1</v>
      </c>
      <c r="P14" s="29"/>
    </row>
    <row r="15" spans="1:16" ht="38.25" customHeight="1">
      <c r="A15" s="74">
        <v>16</v>
      </c>
      <c r="B15" s="74" t="s">
        <v>66</v>
      </c>
      <c r="C15" s="44" t="s">
        <v>104</v>
      </c>
      <c r="D15" s="44"/>
      <c r="E15" s="30" t="s">
        <v>67</v>
      </c>
      <c r="F15" s="74" t="s">
        <v>57</v>
      </c>
      <c r="G15" s="74" t="s">
        <v>69</v>
      </c>
      <c r="H15" s="85" t="s">
        <v>70</v>
      </c>
      <c r="I15" s="85" t="s">
        <v>33</v>
      </c>
      <c r="J15" s="68"/>
      <c r="K15" s="91">
        <v>1784.5</v>
      </c>
      <c r="L15" s="86">
        <v>1784.5</v>
      </c>
      <c r="M15" s="87">
        <f>J15*L15</f>
        <v>0</v>
      </c>
      <c r="N15" s="89">
        <f>J15*K15</f>
        <v>0</v>
      </c>
      <c r="O15" s="70">
        <v>1</v>
      </c>
      <c r="P15" s="82"/>
    </row>
    <row r="16" spans="1:16" ht="20.25" thickBot="1">
      <c r="A16" s="75"/>
      <c r="B16" s="75"/>
      <c r="C16" s="43" t="s">
        <v>105</v>
      </c>
      <c r="D16" s="43"/>
      <c r="E16" s="31" t="s">
        <v>68</v>
      </c>
      <c r="F16" s="75"/>
      <c r="G16" s="75"/>
      <c r="H16" s="75"/>
      <c r="I16" s="75"/>
      <c r="J16" s="69"/>
      <c r="K16" s="84"/>
      <c r="L16" s="77"/>
      <c r="M16" s="88"/>
      <c r="N16" s="90"/>
      <c r="O16" s="69"/>
      <c r="P16" s="82"/>
    </row>
    <row r="17" spans="1:16" ht="30" thickBot="1">
      <c r="A17" s="35">
        <v>19</v>
      </c>
      <c r="B17" s="31" t="s">
        <v>71</v>
      </c>
      <c r="C17" s="43" t="s">
        <v>106</v>
      </c>
      <c r="D17" s="43"/>
      <c r="E17" s="31" t="s">
        <v>72</v>
      </c>
      <c r="F17" s="31" t="s">
        <v>73</v>
      </c>
      <c r="G17" s="31" t="s">
        <v>74</v>
      </c>
      <c r="H17" s="31" t="s">
        <v>75</v>
      </c>
      <c r="I17" s="31" t="s">
        <v>33</v>
      </c>
      <c r="J17" s="36"/>
      <c r="K17" s="38">
        <v>618.73</v>
      </c>
      <c r="L17" s="45">
        <v>627.62</v>
      </c>
      <c r="M17" s="46">
        <f>L17*J17</f>
        <v>0</v>
      </c>
      <c r="N17" s="37">
        <f>J17*K17</f>
        <v>0</v>
      </c>
      <c r="O17" s="36">
        <v>3</v>
      </c>
      <c r="P17" s="29"/>
    </row>
    <row r="18" spans="1:16" ht="35.25" customHeight="1">
      <c r="A18" s="74">
        <v>20</v>
      </c>
      <c r="B18" s="74" t="s">
        <v>76</v>
      </c>
      <c r="C18" s="44" t="s">
        <v>107</v>
      </c>
      <c r="D18" s="44"/>
      <c r="E18" s="30" t="s">
        <v>77</v>
      </c>
      <c r="F18" s="74" t="s">
        <v>79</v>
      </c>
      <c r="G18" s="74" t="s">
        <v>48</v>
      </c>
      <c r="H18" s="74" t="s">
        <v>80</v>
      </c>
      <c r="I18" s="74" t="s">
        <v>33</v>
      </c>
      <c r="J18" s="70"/>
      <c r="K18" s="83">
        <v>1434.48</v>
      </c>
      <c r="L18" s="76">
        <v>1453.4</v>
      </c>
      <c r="M18" s="78">
        <f>L18*J18</f>
        <v>0</v>
      </c>
      <c r="N18" s="74">
        <f>J18*K18</f>
        <v>0</v>
      </c>
      <c r="O18" s="70">
        <v>2</v>
      </c>
      <c r="P18" s="82"/>
    </row>
    <row r="19" spans="1:16" ht="15.75" customHeight="1" thickBot="1">
      <c r="A19" s="85"/>
      <c r="B19" s="85"/>
      <c r="C19" s="43" t="s">
        <v>108</v>
      </c>
      <c r="D19" s="43"/>
      <c r="E19" s="31" t="s">
        <v>78</v>
      </c>
      <c r="F19" s="75"/>
      <c r="G19" s="75"/>
      <c r="H19" s="75"/>
      <c r="I19" s="75"/>
      <c r="J19" s="69"/>
      <c r="K19" s="84"/>
      <c r="L19" s="77"/>
      <c r="M19" s="79"/>
      <c r="N19" s="75"/>
      <c r="O19" s="68"/>
      <c r="P19" s="82"/>
    </row>
    <row r="20" spans="1:16" ht="35.25" customHeight="1">
      <c r="A20" s="85"/>
      <c r="B20" s="85"/>
      <c r="C20" s="44" t="s">
        <v>109</v>
      </c>
      <c r="D20" s="44"/>
      <c r="E20" s="30" t="s">
        <v>77</v>
      </c>
      <c r="F20" s="74" t="s">
        <v>79</v>
      </c>
      <c r="G20" s="74" t="s">
        <v>48</v>
      </c>
      <c r="H20" s="74" t="s">
        <v>81</v>
      </c>
      <c r="I20" s="74" t="s">
        <v>33</v>
      </c>
      <c r="J20" s="70"/>
      <c r="K20" s="83">
        <v>6453.9</v>
      </c>
      <c r="L20" s="76">
        <v>6540.5</v>
      </c>
      <c r="M20" s="78">
        <f>L20*J20</f>
        <v>0</v>
      </c>
      <c r="N20" s="74">
        <f>J20*K20</f>
        <v>0</v>
      </c>
      <c r="O20" s="68"/>
      <c r="P20" s="82"/>
    </row>
    <row r="21" spans="1:16" ht="15.75" customHeight="1" thickBot="1">
      <c r="A21" s="75"/>
      <c r="B21" s="75"/>
      <c r="C21" s="43" t="s">
        <v>110</v>
      </c>
      <c r="D21" s="43"/>
      <c r="E21" s="31" t="s">
        <v>78</v>
      </c>
      <c r="F21" s="75"/>
      <c r="G21" s="75"/>
      <c r="H21" s="75"/>
      <c r="I21" s="75"/>
      <c r="J21" s="69"/>
      <c r="K21" s="84"/>
      <c r="L21" s="77"/>
      <c r="M21" s="79"/>
      <c r="N21" s="75"/>
      <c r="O21" s="69"/>
      <c r="P21" s="82"/>
    </row>
    <row r="22" spans="1:16" ht="37.5" customHeight="1" thickBot="1">
      <c r="A22" s="74">
        <v>24</v>
      </c>
      <c r="B22" s="74" t="s">
        <v>82</v>
      </c>
      <c r="C22" s="43" t="s">
        <v>111</v>
      </c>
      <c r="D22" s="43"/>
      <c r="E22" s="31" t="s">
        <v>83</v>
      </c>
      <c r="F22" s="31" t="s">
        <v>47</v>
      </c>
      <c r="G22" s="74" t="s">
        <v>84</v>
      </c>
      <c r="H22" s="31" t="s">
        <v>80</v>
      </c>
      <c r="I22" s="31" t="s">
        <v>33</v>
      </c>
      <c r="J22" s="36"/>
      <c r="K22" s="38">
        <v>534.61</v>
      </c>
      <c r="L22" s="45">
        <v>538</v>
      </c>
      <c r="M22" s="46">
        <f>J22*L22</f>
        <v>0</v>
      </c>
      <c r="N22" s="37">
        <f>J22*K22</f>
        <v>0</v>
      </c>
      <c r="O22" s="70">
        <v>1</v>
      </c>
      <c r="P22" s="29"/>
    </row>
    <row r="23" spans="1:16" ht="33" customHeight="1" thickBot="1">
      <c r="A23" s="75"/>
      <c r="B23" s="75"/>
      <c r="C23" s="43" t="s">
        <v>112</v>
      </c>
      <c r="D23" s="43"/>
      <c r="E23" s="31" t="s">
        <v>83</v>
      </c>
      <c r="F23" s="31" t="s">
        <v>47</v>
      </c>
      <c r="G23" s="75"/>
      <c r="H23" s="31" t="s">
        <v>81</v>
      </c>
      <c r="I23" s="31" t="s">
        <v>33</v>
      </c>
      <c r="J23" s="36"/>
      <c r="K23" s="38">
        <v>1723.47</v>
      </c>
      <c r="L23" s="45">
        <v>1220.6</v>
      </c>
      <c r="M23" s="46">
        <f>J23*L23</f>
        <v>0</v>
      </c>
      <c r="N23" s="37">
        <f>J23*K23</f>
        <v>0</v>
      </c>
      <c r="O23" s="69"/>
      <c r="P23" s="29"/>
    </row>
    <row r="24" spans="1:16" ht="20.25" thickBot="1">
      <c r="A24" s="74">
        <v>28</v>
      </c>
      <c r="B24" s="74" t="s">
        <v>85</v>
      </c>
      <c r="C24" s="43" t="s">
        <v>113</v>
      </c>
      <c r="D24" s="43"/>
      <c r="E24" s="31" t="s">
        <v>86</v>
      </c>
      <c r="F24" s="31" t="s">
        <v>47</v>
      </c>
      <c r="G24" s="74" t="s">
        <v>48</v>
      </c>
      <c r="H24" s="31" t="s">
        <v>80</v>
      </c>
      <c r="I24" s="31" t="s">
        <v>33</v>
      </c>
      <c r="J24" s="31"/>
      <c r="K24" s="38">
        <v>5383.81</v>
      </c>
      <c r="L24" s="45">
        <v>5450.7</v>
      </c>
      <c r="M24" s="46">
        <f>J24*L24</f>
        <v>0</v>
      </c>
      <c r="N24" s="31">
        <f>J24*K24</f>
        <v>0</v>
      </c>
      <c r="O24" s="74">
        <v>2</v>
      </c>
      <c r="P24" s="29"/>
    </row>
    <row r="25" spans="1:16" ht="20.25" thickBot="1">
      <c r="A25" s="75"/>
      <c r="B25" s="75"/>
      <c r="C25" s="43" t="s">
        <v>114</v>
      </c>
      <c r="D25" s="43"/>
      <c r="E25" s="31" t="s">
        <v>86</v>
      </c>
      <c r="F25" s="31" t="s">
        <v>47</v>
      </c>
      <c r="G25" s="75"/>
      <c r="H25" s="31" t="s">
        <v>62</v>
      </c>
      <c r="I25" s="31" t="s">
        <v>33</v>
      </c>
      <c r="J25" s="31"/>
      <c r="K25" s="38">
        <v>10324.38</v>
      </c>
      <c r="L25" s="45">
        <v>10452.2</v>
      </c>
      <c r="M25" s="46">
        <f>J25*L25</f>
        <v>0</v>
      </c>
      <c r="N25" s="31">
        <f>J25*K25</f>
        <v>0</v>
      </c>
      <c r="O25" s="75"/>
      <c r="P25" s="29"/>
    </row>
    <row r="26" spans="1:16" ht="35.25" customHeight="1">
      <c r="A26" s="74">
        <v>30</v>
      </c>
      <c r="B26" s="74" t="s">
        <v>87</v>
      </c>
      <c r="C26" s="44" t="s">
        <v>115</v>
      </c>
      <c r="D26" s="44"/>
      <c r="E26" s="74" t="s">
        <v>88</v>
      </c>
      <c r="F26" s="74" t="s">
        <v>89</v>
      </c>
      <c r="G26" s="74" t="s">
        <v>90</v>
      </c>
      <c r="H26" s="74" t="s">
        <v>80</v>
      </c>
      <c r="I26" s="74" t="s">
        <v>33</v>
      </c>
      <c r="J26" s="70"/>
      <c r="K26" s="83">
        <v>331.48</v>
      </c>
      <c r="L26" s="76">
        <v>336.2</v>
      </c>
      <c r="M26" s="78">
        <f>L26*J26</f>
        <v>0</v>
      </c>
      <c r="N26" s="80">
        <f>J26*K26</f>
        <v>0</v>
      </c>
      <c r="O26" s="70">
        <v>2</v>
      </c>
      <c r="P26" s="82"/>
    </row>
    <row r="27" spans="1:16" ht="15.75" customHeight="1" thickBot="1">
      <c r="A27" s="85"/>
      <c r="B27" s="85"/>
      <c r="C27" s="43" t="s">
        <v>116</v>
      </c>
      <c r="D27" s="43"/>
      <c r="E27" s="75"/>
      <c r="F27" s="75"/>
      <c r="G27" s="85"/>
      <c r="H27" s="75"/>
      <c r="I27" s="75"/>
      <c r="J27" s="69"/>
      <c r="K27" s="84"/>
      <c r="L27" s="77"/>
      <c r="M27" s="79"/>
      <c r="N27" s="81"/>
      <c r="O27" s="68"/>
      <c r="P27" s="82"/>
    </row>
    <row r="28" spans="1:16" ht="27" customHeight="1">
      <c r="A28" s="85"/>
      <c r="B28" s="85"/>
      <c r="C28" s="44" t="s">
        <v>117</v>
      </c>
      <c r="D28" s="44"/>
      <c r="E28" s="74" t="s">
        <v>88</v>
      </c>
      <c r="F28" s="74" t="s">
        <v>89</v>
      </c>
      <c r="G28" s="85"/>
      <c r="H28" s="74" t="s">
        <v>81</v>
      </c>
      <c r="I28" s="74" t="s">
        <v>33</v>
      </c>
      <c r="J28" s="70"/>
      <c r="K28" s="83">
        <v>1303.5</v>
      </c>
      <c r="L28" s="76">
        <v>921.9</v>
      </c>
      <c r="M28" s="78">
        <f>L28*J28</f>
        <v>0</v>
      </c>
      <c r="N28" s="80">
        <f>J28*K28</f>
        <v>0</v>
      </c>
      <c r="O28" s="68"/>
      <c r="P28" s="82"/>
    </row>
    <row r="29" spans="1:16" ht="27.75" customHeight="1" thickBot="1">
      <c r="A29" s="75"/>
      <c r="B29" s="75"/>
      <c r="C29" s="43" t="s">
        <v>118</v>
      </c>
      <c r="D29" s="43"/>
      <c r="E29" s="75"/>
      <c r="F29" s="75"/>
      <c r="G29" s="75"/>
      <c r="H29" s="75"/>
      <c r="I29" s="75"/>
      <c r="J29" s="69"/>
      <c r="K29" s="84"/>
      <c r="L29" s="77"/>
      <c r="M29" s="79"/>
      <c r="N29" s="81"/>
      <c r="O29" s="69"/>
      <c r="P29" s="82"/>
    </row>
    <row r="30" spans="1:16" ht="20.25" thickBot="1">
      <c r="A30" s="35">
        <v>31</v>
      </c>
      <c r="B30" s="31" t="s">
        <v>91</v>
      </c>
      <c r="C30" s="43" t="s">
        <v>119</v>
      </c>
      <c r="D30" s="43"/>
      <c r="E30" s="31" t="s">
        <v>92</v>
      </c>
      <c r="F30" s="31" t="s">
        <v>93</v>
      </c>
      <c r="G30" s="32" t="s">
        <v>48</v>
      </c>
      <c r="H30" s="32" t="s">
        <v>94</v>
      </c>
      <c r="I30" s="32" t="s">
        <v>33</v>
      </c>
      <c r="J30" s="36"/>
      <c r="K30" s="38">
        <v>1671.5</v>
      </c>
      <c r="L30" s="45">
        <v>1700</v>
      </c>
      <c r="M30" s="46">
        <f>L30*J30</f>
        <v>0</v>
      </c>
      <c r="N30" s="31">
        <f>J30*K30</f>
        <v>0</v>
      </c>
      <c r="O30" s="36">
        <v>4</v>
      </c>
      <c r="P30" s="29"/>
    </row>
    <row r="31" spans="1:16" ht="20.25" thickBot="1">
      <c r="A31" s="35">
        <v>32</v>
      </c>
      <c r="B31" s="31" t="s">
        <v>95</v>
      </c>
      <c r="C31" s="43" t="s">
        <v>120</v>
      </c>
      <c r="D31" s="43"/>
      <c r="E31" s="31" t="s">
        <v>92</v>
      </c>
      <c r="F31" s="31" t="s">
        <v>93</v>
      </c>
      <c r="G31" s="32" t="s">
        <v>48</v>
      </c>
      <c r="H31" s="32" t="s">
        <v>96</v>
      </c>
      <c r="I31" s="32" t="s">
        <v>33</v>
      </c>
      <c r="J31" s="31"/>
      <c r="K31" s="38">
        <v>5014.52</v>
      </c>
      <c r="L31" s="45">
        <v>5820.9</v>
      </c>
      <c r="M31" s="46">
        <f>L31*J31</f>
        <v>0</v>
      </c>
      <c r="N31" s="31">
        <f>J31*K31</f>
        <v>0</v>
      </c>
      <c r="O31" s="31">
        <v>4</v>
      </c>
      <c r="P31" s="29"/>
    </row>
    <row r="32" spans="1:15" s="25" customFormat="1" ht="15.75" customHeight="1" thickBot="1">
      <c r="A32" s="71" t="s">
        <v>4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62">
        <f>SUM(M7:M31)</f>
        <v>0</v>
      </c>
      <c r="N32" s="63">
        <f>SUM(N7:N31)</f>
        <v>0</v>
      </c>
      <c r="O32" s="60">
        <f>2</f>
        <v>2</v>
      </c>
    </row>
    <row r="33" spans="1:15" s="25" customFormat="1" ht="15.75" customHeight="1" thickBot="1">
      <c r="A33" s="71" t="s">
        <v>5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4">
        <f>M32*0.1</f>
        <v>0</v>
      </c>
      <c r="N33" s="65">
        <f>N32*0.1</f>
        <v>0</v>
      </c>
      <c r="O33" s="61"/>
    </row>
    <row r="34" spans="1:15" s="25" customFormat="1" ht="15.75" customHeight="1" thickBot="1">
      <c r="A34" s="71" t="s">
        <v>6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64">
        <f>M32+M33</f>
        <v>0</v>
      </c>
      <c r="N34" s="65">
        <f>N32+N33</f>
        <v>0</v>
      </c>
      <c r="O34" s="61"/>
    </row>
  </sheetData>
  <sheetProtection/>
  <mergeCells count="103">
    <mergeCell ref="F10:F11"/>
    <mergeCell ref="G10:G11"/>
    <mergeCell ref="A2:O2"/>
    <mergeCell ref="A3:O3"/>
    <mergeCell ref="H10:H11"/>
    <mergeCell ref="I10:I11"/>
    <mergeCell ref="K10:K11"/>
    <mergeCell ref="L10:L11"/>
    <mergeCell ref="M10:M11"/>
    <mergeCell ref="A7:A8"/>
    <mergeCell ref="B7:B8"/>
    <mergeCell ref="G7:G8"/>
    <mergeCell ref="A10:A11"/>
    <mergeCell ref="B10:B11"/>
    <mergeCell ref="A12:A13"/>
    <mergeCell ref="B12:B13"/>
    <mergeCell ref="F12:F13"/>
    <mergeCell ref="G12:G13"/>
    <mergeCell ref="H12:H13"/>
    <mergeCell ref="I12:I13"/>
    <mergeCell ref="M12:M13"/>
    <mergeCell ref="N12:N13"/>
    <mergeCell ref="O12:O13"/>
    <mergeCell ref="N10:N11"/>
    <mergeCell ref="O10:O11"/>
    <mergeCell ref="P10:P11"/>
    <mergeCell ref="P12:P13"/>
    <mergeCell ref="A15:A16"/>
    <mergeCell ref="B15:B16"/>
    <mergeCell ref="F15:F16"/>
    <mergeCell ref="G15:G16"/>
    <mergeCell ref="H15:H16"/>
    <mergeCell ref="I15:I16"/>
    <mergeCell ref="K15:K16"/>
    <mergeCell ref="K12:K13"/>
    <mergeCell ref="L12:L13"/>
    <mergeCell ref="L15:L16"/>
    <mergeCell ref="M15:M16"/>
    <mergeCell ref="N15:N16"/>
    <mergeCell ref="O15:O16"/>
    <mergeCell ref="P15:P16"/>
    <mergeCell ref="A34:L34"/>
    <mergeCell ref="M18:M19"/>
    <mergeCell ref="N18:N19"/>
    <mergeCell ref="A18:A21"/>
    <mergeCell ref="B18:B21"/>
    <mergeCell ref="F18:F19"/>
    <mergeCell ref="G18:G19"/>
    <mergeCell ref="H18:H19"/>
    <mergeCell ref="I18:I19"/>
    <mergeCell ref="P18:P19"/>
    <mergeCell ref="F20:F21"/>
    <mergeCell ref="G20:G21"/>
    <mergeCell ref="H20:H21"/>
    <mergeCell ref="I20:I21"/>
    <mergeCell ref="K20:K21"/>
    <mergeCell ref="L20:L21"/>
    <mergeCell ref="M20:M21"/>
    <mergeCell ref="K18:K19"/>
    <mergeCell ref="L18:L19"/>
    <mergeCell ref="F26:F27"/>
    <mergeCell ref="G26:G29"/>
    <mergeCell ref="N20:N21"/>
    <mergeCell ref="P20:P21"/>
    <mergeCell ref="A22:A23"/>
    <mergeCell ref="B22:B23"/>
    <mergeCell ref="G22:G23"/>
    <mergeCell ref="I26:I27"/>
    <mergeCell ref="K26:K27"/>
    <mergeCell ref="L26:L27"/>
    <mergeCell ref="M26:M27"/>
    <mergeCell ref="A24:A25"/>
    <mergeCell ref="B24:B25"/>
    <mergeCell ref="G24:G25"/>
    <mergeCell ref="A26:A29"/>
    <mergeCell ref="B26:B29"/>
    <mergeCell ref="E26:E27"/>
    <mergeCell ref="P28:P29"/>
    <mergeCell ref="J28:J29"/>
    <mergeCell ref="N26:N27"/>
    <mergeCell ref="P26:P27"/>
    <mergeCell ref="E28:E29"/>
    <mergeCell ref="F28:F29"/>
    <mergeCell ref="H28:H29"/>
    <mergeCell ref="I28:I29"/>
    <mergeCell ref="K28:K29"/>
    <mergeCell ref="H26:H27"/>
    <mergeCell ref="A32:L32"/>
    <mergeCell ref="A33:L33"/>
    <mergeCell ref="O7:O8"/>
    <mergeCell ref="O18:O21"/>
    <mergeCell ref="O22:O23"/>
    <mergeCell ref="O24:O25"/>
    <mergeCell ref="O26:O29"/>
    <mergeCell ref="L28:L29"/>
    <mergeCell ref="M28:M29"/>
    <mergeCell ref="N28:N29"/>
    <mergeCell ref="J10:J11"/>
    <mergeCell ref="J12:J13"/>
    <mergeCell ref="J15:J16"/>
    <mergeCell ref="J18:J19"/>
    <mergeCell ref="J20:J21"/>
    <mergeCell ref="J26:J27"/>
  </mergeCells>
  <printOptions/>
  <pageMargins left="0.7" right="0.7" top="0.75" bottom="0.75" header="0.3" footer="0.3"/>
  <pageSetup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21.8515625" style="1" customWidth="1"/>
    <col min="5" max="5" width="20.421875" style="1" customWidth="1"/>
    <col min="6" max="6" width="21.28125" style="1" customWidth="1"/>
    <col min="7" max="7" width="19.421875" style="1" customWidth="1"/>
    <col min="8" max="16384" width="9.140625" style="1" customWidth="1"/>
  </cols>
  <sheetData>
    <row r="1" spans="2:5" ht="15">
      <c r="B1" s="26"/>
      <c r="C1" s="26"/>
      <c r="D1" s="26"/>
      <c r="E1" s="26"/>
    </row>
    <row r="2" spans="2:5" ht="15">
      <c r="B2" s="27" t="s">
        <v>7</v>
      </c>
      <c r="C2" s="27"/>
      <c r="D2" s="27"/>
      <c r="E2" s="27" t="s">
        <v>37</v>
      </c>
    </row>
    <row r="4" ht="15" thickBot="1"/>
    <row r="5" spans="2:7" ht="36.75" thickBot="1">
      <c r="B5" s="3" t="s">
        <v>8</v>
      </c>
      <c r="C5" s="4" t="s">
        <v>49</v>
      </c>
      <c r="E5" s="21" t="s">
        <v>25</v>
      </c>
      <c r="F5" s="22" t="s">
        <v>26</v>
      </c>
      <c r="G5" s="23" t="s">
        <v>27</v>
      </c>
    </row>
    <row r="6" spans="2:7" ht="15" thickBot="1">
      <c r="B6" s="5"/>
      <c r="C6" s="6"/>
      <c r="E6" s="10">
        <f>specifikacija!M32</f>
        <v>0</v>
      </c>
      <c r="F6" s="11">
        <f>specifikacija!N32</f>
        <v>0</v>
      </c>
      <c r="G6" s="12">
        <f>specifikacija!N34</f>
        <v>0</v>
      </c>
    </row>
    <row r="7" spans="2:7" ht="36.75" thickBot="1">
      <c r="B7" s="3" t="s">
        <v>9</v>
      </c>
      <c r="C7" s="7" t="s">
        <v>21</v>
      </c>
      <c r="E7" s="102" t="s">
        <v>28</v>
      </c>
      <c r="F7" s="103"/>
      <c r="G7" s="104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10</v>
      </c>
      <c r="C9" s="7" t="s">
        <v>19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11</v>
      </c>
      <c r="C11" s="7" t="s">
        <v>15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12</v>
      </c>
      <c r="C13" s="4" t="s">
        <v>22</v>
      </c>
      <c r="E13" s="8" t="s">
        <v>17</v>
      </c>
      <c r="F13" s="24">
        <f>2</f>
        <v>2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13</v>
      </c>
      <c r="C15" s="4" t="s">
        <v>50</v>
      </c>
      <c r="E15" s="8" t="s">
        <v>18</v>
      </c>
      <c r="F15" s="7" t="s">
        <v>16</v>
      </c>
    </row>
    <row r="16" spans="2:3" ht="14.25">
      <c r="B16" s="5"/>
      <c r="C16" s="6"/>
    </row>
    <row r="17" spans="2:3" ht="15">
      <c r="B17" s="19" t="s">
        <v>23</v>
      </c>
      <c r="C17" s="20" t="s">
        <v>24</v>
      </c>
    </row>
    <row r="18" spans="2:3" ht="14.25">
      <c r="B18" s="5"/>
      <c r="C18" s="6"/>
    </row>
    <row r="19" spans="2:3" ht="15">
      <c r="B19" s="3" t="s">
        <v>14</v>
      </c>
      <c r="C19" s="9">
        <v>33600000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2019-07-23T08:35:39Z</dcterms:modified>
  <cp:category/>
  <cp:version/>
  <cp:contentType/>
  <cp:contentStatus/>
</cp:coreProperties>
</file>