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MCT SEE - specifikacija" sheetId="1" r:id="rId1"/>
    <sheet name="MCT SEE - Obrazac KVI" sheetId="2" r:id="rId2"/>
  </sheets>
  <definedNames>
    <definedName name="_xlnm.Print_Area" localSheetId="1">'MCT SEE - Obrazac KVI'!$A$1:$H$22</definedName>
    <definedName name="_xlnm.Print_Area" localSheetId="0">'MCT SEE - specifikacija'!$A$1:$M$34</definedName>
  </definedNames>
  <calcPr fullCalcOnLoad="1"/>
</workbook>
</file>

<file path=xl/sharedStrings.xml><?xml version="1.0" encoding="utf-8"?>
<sst xmlns="http://schemas.openxmlformats.org/spreadsheetml/2006/main" count="155" uniqueCount="94">
  <si>
    <t>Предмет набавке</t>
  </si>
  <si>
    <t xml:space="preserve">Укупна вредност без ПДВ-а </t>
  </si>
  <si>
    <t>Укупна вредност уговора  са ПДВ-ом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</si>
  <si>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</si>
  <si>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</si>
  <si>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</si>
  <si>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</si>
  <si>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</si>
  <si>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</si>
  <si>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</si>
  <si>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</si>
  <si>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</si>
  <si>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</si>
  <si>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</si>
  <si>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</si>
  <si>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</si>
  <si>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</si>
  <si>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</si>
  <si>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</si>
  <si>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</si>
  <si>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</si>
  <si>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</si>
  <si>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</si>
  <si>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</si>
  <si>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</si>
  <si>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</si>
  <si>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</si>
  <si>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</si>
  <si>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</si>
  <si>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</si>
  <si>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Шифра</t>
  </si>
  <si>
    <t xml:space="preserve">ПРИЛОГ 1 УГОВОРА - СПЕЦИФИКАЦИЈА </t>
  </si>
  <si>
    <t>Најнижа понуђена цена</t>
  </si>
  <si>
    <t>Заштићени назив понуђеног добра и каталошки број</t>
  </si>
  <si>
    <t>КПП</t>
  </si>
  <si>
    <t>Износ ПДВ-а (10%)</t>
  </si>
  <si>
    <t>комад</t>
  </si>
  <si>
    <t>Број партије/ставке</t>
  </si>
  <si>
    <t>ставка 1</t>
  </si>
  <si>
    <t>ставка 2</t>
  </si>
  <si>
    <t>ставка 3</t>
  </si>
  <si>
    <t>404-1-110/19-38</t>
  </si>
  <si>
    <t>Имплантати за кукове и колена</t>
  </si>
  <si>
    <t xml:space="preserve">33183100 – ортопедски импланти 
33183200 - ортопедске протезе </t>
  </si>
  <si>
    <t>Назив партије/ставке</t>
  </si>
  <si>
    <t>Стем протезе</t>
  </si>
  <si>
    <t>Ацетабулум</t>
  </si>
  <si>
    <t>Глава</t>
  </si>
  <si>
    <t>ставка 4</t>
  </si>
  <si>
    <t>ставка 5</t>
  </si>
  <si>
    <t>Инсерт</t>
  </si>
  <si>
    <t>Завртњи</t>
  </si>
  <si>
    <t>Феморална компонента</t>
  </si>
  <si>
    <t>Тибијална компонента</t>
  </si>
  <si>
    <t>Биполарна глава и инсерт</t>
  </si>
  <si>
    <t>Назив добављача: MCT SEE d.o.o.</t>
  </si>
  <si>
    <t>MCT SEE d.o.o.</t>
  </si>
  <si>
    <t>Бесцементна ендопротеза кука, тип 8</t>
  </si>
  <si>
    <t>UTF Stem, od 1106-3201 do 1106-3214 i od 1106-3001 do 1106-3013</t>
  </si>
  <si>
    <t>U-Motion II HA Cup, od 1306-1044 do 1306-1070</t>
  </si>
  <si>
    <t>U-Motion II XPE Cup Liner, od 1406-5844 do 1406-5670</t>
  </si>
  <si>
    <t>Ceramic Femoral Head Delta od 1203-5028 do 1203-5640</t>
  </si>
  <si>
    <t>U-Motion II Ti canellous bone screw, od 5206-1015 do 5206-1040.</t>
  </si>
  <si>
    <t>United Orthopedic Corporation</t>
  </si>
  <si>
    <t>УКУПНО ЗА ПАРТИЈУ 8:</t>
  </si>
  <si>
    <t>Хибридна ендопротеза кука, тип 4</t>
  </si>
  <si>
    <t>УКУПНО ЗА ПАРТИЈУ 12:</t>
  </si>
  <si>
    <t>UCP Stem, od 1107-3000 do 1107-3433</t>
  </si>
  <si>
    <t>Femoral Head, od 1201-1028 do 1201-1836</t>
  </si>
  <si>
    <t>Парцијална ендопротеза кука по типу биартикуларна, тип 5</t>
  </si>
  <si>
    <t>U2 Bipolar Implant Cap, od 1503-3041 do 1503-3156</t>
  </si>
  <si>
    <t>Femoral Head, od 1201-1126 do 1201-1836</t>
  </si>
  <si>
    <t>УКУПНО ЗА ПАРТИЈУ 30:</t>
  </si>
  <si>
    <t>УКУПНО ЗА ПАРТИЈУ 26:</t>
  </si>
  <si>
    <t>Пателарно дугме</t>
  </si>
  <si>
    <t>U2 Knee Femoral CR od 2103-1310 do 2103-1460, U2 Knee Femoral PS od 2103-3110 do 2103-3260</t>
  </si>
  <si>
    <t xml:space="preserve">U2 Knee tibial baseplate cemented od 2203-3010 do 2203-3060, U2 tibial baseplate CMA od 2203-3210 do 2203-3260, Tibial augment screw locking PSA od 2803-5211 do 2803-5262 i od 2803-5113 do 2803-5263, Stem PSA od 2703-5003 do 2703-5055,   </t>
  </si>
  <si>
    <t>U2 Knee tibial insert CR plained od 2303-1211 do 2303-1215. od 2303-1221 do 2303-1225, od 2303-1231 do 2303-1235. od 2303-1241 do 2303-1245, od 2303-1251 do 2303-1255, od 2303-1261 do 2303-1265, U2 knee tibial insert PS od 2303-3011 do 2303-3015, od 2303-3021 do 2303-3025, od 2303-3031 do 2303-3035, od 2303-3041 do 2303-3045, od 2303-3051 do 2303-3055, od 2303-3061 do 2303-3065, U2 knee XPE tibial insert CR od 2303-1611 do 2303-1665, U2 knee XPE Tibial insert PS od 2303-3611 do 2303-3665, U2 knee XPE tibial insert XUC od 2303-1411 do 2303-1465</t>
  </si>
  <si>
    <t>UKNEE UHMWPE Patella od 2403-1010 do 2403-1050, U2 UHMWPE Patella on set od 2403-1010 do 2403-1050, U2 XPE Patella od 2403-3010 do 2403-3040, U2 XPE Patella od 2403-3210 do 2403-3270</t>
  </si>
  <si>
    <t xml:space="preserve">Тотална примарна цементна ендопротеза колена, полиаксијална, без задње стабилизације и са задњом стабилизацијом, тип 4 </t>
  </si>
  <si>
    <t>KK19025</t>
  </si>
  <si>
    <t>KK19026</t>
  </si>
  <si>
    <t>KK19027</t>
  </si>
  <si>
    <t>KK19028</t>
  </si>
  <si>
    <t>KK19029</t>
  </si>
  <si>
    <t>KK19036</t>
  </si>
  <si>
    <t>KK19037</t>
  </si>
  <si>
    <t>KK19063</t>
  </si>
  <si>
    <t>KK19064</t>
  </si>
  <si>
    <t>KK19086</t>
  </si>
  <si>
    <t>KK19087</t>
  </si>
  <si>
    <t>KK19088</t>
  </si>
  <si>
    <t>KK19089</t>
  </si>
  <si>
    <t>ПРИЛОГ 3 УГОВОРА - ПОДАЦИ ЗА КВАРТАЛНО ИЗВЕШТАВАЊЕ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</si>
</sst>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8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sz val="9"/>
      <color theme="1"/>
      <name val="Calibri"/>
      <family val="2"/>
    </font>
    <font>
      <b/>
      <sz val="9"/>
      <color rgb="FF00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0" fontId="0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8" borderId="0" applyNumberFormat="0" applyBorder="0" applyAlignment="0" applyProtection="0"/>
    <xf numFmtId="0" fontId="8" fillId="9" borderId="0" applyNumberFormat="0" applyBorder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8" fillId="17" borderId="0" applyNumberFormat="0" applyBorder="0" applyAlignment="0" applyProtection="0"/>
    <xf numFmtId="0" fontId="0" fillId="18" borderId="0" applyNumberFormat="0" applyBorder="0" applyAlignment="0" applyProtection="0"/>
    <xf numFmtId="0" fontId="8" fillId="19" borderId="0" applyNumberFormat="0" applyBorder="0" applyAlignment="0" applyProtection="0"/>
    <xf numFmtId="0" fontId="0" fillId="20" borderId="0" applyNumberFormat="0" applyBorder="0" applyAlignment="0" applyProtection="0"/>
    <xf numFmtId="0" fontId="8" fillId="9" borderId="0" applyNumberFormat="0" applyBorder="0" applyAlignment="0" applyProtection="0"/>
    <xf numFmtId="0" fontId="0" fillId="21" borderId="0" applyNumberFormat="0" applyBorder="0" applyAlignment="0" applyProtection="0"/>
    <xf numFmtId="0" fontId="8" fillId="15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43" fillId="24" borderId="0" applyNumberFormat="0" applyBorder="0" applyAlignment="0" applyProtection="0"/>
    <xf numFmtId="0" fontId="9" fillId="25" borderId="0" applyNumberFormat="0" applyBorder="0" applyAlignment="0" applyProtection="0"/>
    <xf numFmtId="0" fontId="43" fillId="26" borderId="0" applyNumberFormat="0" applyBorder="0" applyAlignment="0" applyProtection="0"/>
    <xf numFmtId="0" fontId="9" fillId="17" borderId="0" applyNumberFormat="0" applyBorder="0" applyAlignment="0" applyProtection="0"/>
    <xf numFmtId="0" fontId="43" fillId="27" borderId="0" applyNumberFormat="0" applyBorder="0" applyAlignment="0" applyProtection="0"/>
    <xf numFmtId="0" fontId="9" fillId="19" borderId="0" applyNumberFormat="0" applyBorder="0" applyAlignment="0" applyProtection="0"/>
    <xf numFmtId="0" fontId="43" fillId="28" borderId="0" applyNumberFormat="0" applyBorder="0" applyAlignment="0" applyProtection="0"/>
    <xf numFmtId="0" fontId="9" fillId="29" borderId="0" applyNumberFormat="0" applyBorder="0" applyAlignment="0" applyProtection="0"/>
    <xf numFmtId="0" fontId="43" fillId="30" borderId="0" applyNumberFormat="0" applyBorder="0" applyAlignment="0" applyProtection="0"/>
    <xf numFmtId="0" fontId="9" fillId="31" borderId="0" applyNumberFormat="0" applyBorder="0" applyAlignment="0" applyProtection="0"/>
    <xf numFmtId="0" fontId="43" fillId="32" borderId="0" applyNumberFormat="0" applyBorder="0" applyAlignment="0" applyProtection="0"/>
    <xf numFmtId="0" fontId="9" fillId="33" borderId="0" applyNumberFormat="0" applyBorder="0" applyAlignment="0" applyProtection="0"/>
    <xf numFmtId="0" fontId="43" fillId="34" borderId="0" applyNumberFormat="0" applyBorder="0" applyAlignment="0" applyProtection="0"/>
    <xf numFmtId="0" fontId="9" fillId="35" borderId="0" applyNumberFormat="0" applyBorder="0" applyAlignment="0" applyProtection="0"/>
    <xf numFmtId="0" fontId="43" fillId="36" borderId="0" applyNumberFormat="0" applyBorder="0" applyAlignment="0" applyProtection="0"/>
    <xf numFmtId="0" fontId="9" fillId="37" borderId="0" applyNumberFormat="0" applyBorder="0" applyAlignment="0" applyProtection="0"/>
    <xf numFmtId="0" fontId="43" fillId="38" borderId="0" applyNumberFormat="0" applyBorder="0" applyAlignment="0" applyProtection="0"/>
    <xf numFmtId="0" fontId="9" fillId="39" borderId="0" applyNumberFormat="0" applyBorder="0" applyAlignment="0" applyProtection="0"/>
    <xf numFmtId="0" fontId="43" fillId="40" borderId="0" applyNumberFormat="0" applyBorder="0" applyAlignment="0" applyProtection="0"/>
    <xf numFmtId="0" fontId="9" fillId="29" borderId="0" applyNumberFormat="0" applyBorder="0" applyAlignment="0" applyProtection="0"/>
    <xf numFmtId="0" fontId="43" fillId="41" borderId="0" applyNumberFormat="0" applyBorder="0" applyAlignment="0" applyProtection="0"/>
    <xf numFmtId="0" fontId="9" fillId="31" borderId="0" applyNumberFormat="0" applyBorder="0" applyAlignment="0" applyProtection="0"/>
    <xf numFmtId="0" fontId="43" fillId="42" borderId="0" applyNumberFormat="0" applyBorder="0" applyAlignment="0" applyProtection="0"/>
    <xf numFmtId="0" fontId="9" fillId="43" borderId="0" applyNumberFormat="0" applyBorder="0" applyAlignment="0" applyProtection="0"/>
    <xf numFmtId="0" fontId="44" fillId="44" borderId="0" applyNumberFormat="0" applyBorder="0" applyAlignment="0" applyProtection="0"/>
    <xf numFmtId="0" fontId="10" fillId="5" borderId="0" applyNumberFormat="0" applyBorder="0" applyAlignment="0" applyProtection="0"/>
    <xf numFmtId="0" fontId="45" fillId="45" borderId="1" applyNumberFormat="0" applyAlignment="0" applyProtection="0"/>
    <xf numFmtId="0" fontId="11" fillId="46" borderId="2" applyNumberFormat="0" applyAlignment="0" applyProtection="0"/>
    <xf numFmtId="0" fontId="46" fillId="47" borderId="3" applyNumberFormat="0" applyAlignment="0" applyProtection="0"/>
    <xf numFmtId="0" fontId="12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8" fillId="49" borderId="0" applyNumberFormat="0" applyBorder="0" applyAlignment="0" applyProtection="0"/>
    <xf numFmtId="0" fontId="14" fillId="7" borderId="0" applyNumberFormat="0" applyBorder="0" applyAlignment="0" applyProtection="0"/>
    <xf numFmtId="0" fontId="49" fillId="0" borderId="5" applyNumberFormat="0" applyFill="0" applyAlignment="0" applyProtection="0"/>
    <xf numFmtId="0" fontId="15" fillId="0" borderId="6" applyNumberFormat="0" applyFill="0" applyAlignment="0" applyProtection="0"/>
    <xf numFmtId="0" fontId="50" fillId="0" borderId="7" applyNumberFormat="0" applyFill="0" applyAlignment="0" applyProtection="0"/>
    <xf numFmtId="0" fontId="16" fillId="0" borderId="8" applyNumberFormat="0" applyFill="0" applyAlignment="0" applyProtection="0"/>
    <xf numFmtId="0" fontId="51" fillId="0" borderId="9" applyNumberFormat="0" applyFill="0" applyAlignment="0" applyProtection="0"/>
    <xf numFmtId="0" fontId="17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2" fillId="50" borderId="1" applyNumberFormat="0" applyAlignment="0" applyProtection="0"/>
    <xf numFmtId="0" fontId="18" fillId="13" borderId="2" applyNumberFormat="0" applyAlignment="0" applyProtection="0"/>
    <xf numFmtId="0" fontId="53" fillId="0" borderId="11" applyNumberFormat="0" applyFill="0" applyAlignment="0" applyProtection="0"/>
    <xf numFmtId="0" fontId="19" fillId="0" borderId="12" applyNumberFormat="0" applyFill="0" applyAlignment="0" applyProtection="0"/>
    <xf numFmtId="0" fontId="54" fillId="51" borderId="0" applyNumberFormat="0" applyBorder="0" applyAlignment="0" applyProtection="0"/>
    <xf numFmtId="0" fontId="20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5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7" fillId="0" borderId="17" applyNumberFormat="0" applyFill="0" applyAlignment="0" applyProtection="0"/>
    <xf numFmtId="0" fontId="22" fillId="0" borderId="18" applyNumberFormat="0" applyFill="0" applyAlignment="0" applyProtection="0"/>
    <xf numFmtId="0" fontId="58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94" applyAlignment="1">
      <alignment vertical="center"/>
      <protection/>
    </xf>
    <xf numFmtId="0" fontId="57" fillId="0" borderId="0" xfId="94" applyFont="1" applyAlignment="1">
      <alignment vertical="center"/>
      <protection/>
    </xf>
    <xf numFmtId="0" fontId="0" fillId="0" borderId="0" xfId="94">
      <alignment/>
      <protection/>
    </xf>
    <xf numFmtId="0" fontId="4" fillId="55" borderId="19" xfId="94" applyFont="1" applyFill="1" applyBorder="1" applyAlignment="1">
      <alignment horizontal="center" vertical="center" wrapText="1"/>
      <protection/>
    </xf>
    <xf numFmtId="4" fontId="59" fillId="0" borderId="19" xfId="94" applyNumberFormat="1" applyFont="1" applyFill="1" applyBorder="1" applyAlignment="1">
      <alignment horizontal="center" vertical="center" wrapText="1"/>
      <protection/>
    </xf>
    <xf numFmtId="0" fontId="5" fillId="55" borderId="20" xfId="94" applyFont="1" applyFill="1" applyBorder="1" applyAlignment="1">
      <alignment horizontal="center" vertical="center" wrapText="1"/>
      <protection/>
    </xf>
    <xf numFmtId="0" fontId="5" fillId="55" borderId="21" xfId="94" applyFont="1" applyFill="1" applyBorder="1" applyAlignment="1">
      <alignment horizontal="center" vertical="center" wrapText="1"/>
      <protection/>
    </xf>
    <xf numFmtId="0" fontId="5" fillId="55" borderId="22" xfId="94" applyFont="1" applyFill="1" applyBorder="1" applyAlignment="1">
      <alignment horizontal="center" vertical="center" wrapText="1"/>
      <protection/>
    </xf>
    <xf numFmtId="0" fontId="60" fillId="0" borderId="0" xfId="94" applyFont="1" applyAlignment="1">
      <alignment wrapText="1"/>
      <protection/>
    </xf>
    <xf numFmtId="0" fontId="61" fillId="0" borderId="0" xfId="94" applyFont="1" applyAlignment="1">
      <alignment wrapText="1"/>
      <protection/>
    </xf>
    <xf numFmtId="4" fontId="57" fillId="0" borderId="20" xfId="94" applyNumberFormat="1" applyFont="1" applyBorder="1" applyAlignment="1">
      <alignment vertical="center" wrapText="1"/>
      <protection/>
    </xf>
    <xf numFmtId="4" fontId="57" fillId="0" borderId="22" xfId="94" applyNumberFormat="1" applyFont="1" applyBorder="1" applyAlignment="1">
      <alignment vertical="center" wrapText="1"/>
      <protection/>
    </xf>
    <xf numFmtId="0" fontId="61" fillId="0" borderId="19" xfId="94" applyFont="1" applyBorder="1" applyAlignment="1">
      <alignment horizontal="center" vertical="center" wrapText="1"/>
      <protection/>
    </xf>
    <xf numFmtId="3" fontId="57" fillId="0" borderId="23" xfId="94" applyNumberFormat="1" applyFont="1" applyBorder="1" applyAlignment="1">
      <alignment vertical="center" wrapText="1"/>
      <protection/>
    </xf>
    <xf numFmtId="3" fontId="57" fillId="0" borderId="24" xfId="94" applyNumberFormat="1" applyFont="1" applyBorder="1" applyAlignment="1">
      <alignment vertical="center" wrapText="1"/>
      <protection/>
    </xf>
    <xf numFmtId="0" fontId="0" fillId="0" borderId="0" xfId="94" applyAlignment="1">
      <alignment wrapText="1"/>
      <protection/>
    </xf>
    <xf numFmtId="0" fontId="6" fillId="55" borderId="19" xfId="94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61" fillId="56" borderId="25" xfId="0" applyFont="1" applyFill="1" applyBorder="1" applyAlignment="1">
      <alignment horizontal="center" vertical="center" wrapText="1"/>
    </xf>
    <xf numFmtId="0" fontId="3" fillId="56" borderId="25" xfId="99" applyNumberFormat="1" applyFont="1" applyFill="1" applyBorder="1" applyAlignment="1">
      <alignment horizontal="center" vertical="center" wrapText="1"/>
      <protection/>
    </xf>
    <xf numFmtId="0" fontId="3" fillId="56" borderId="25" xfId="0" applyFont="1" applyFill="1" applyBorder="1" applyAlignment="1">
      <alignment horizontal="center" vertical="center" wrapText="1"/>
    </xf>
    <xf numFmtId="3" fontId="62" fillId="0" borderId="19" xfId="0" applyNumberFormat="1" applyFont="1" applyBorder="1" applyAlignment="1">
      <alignment horizontal="center" vertical="center"/>
    </xf>
    <xf numFmtId="0" fontId="3" fillId="57" borderId="25" xfId="0" applyFont="1" applyFill="1" applyBorder="1" applyAlignment="1">
      <alignment horizontal="center" vertical="center" wrapText="1"/>
    </xf>
    <xf numFmtId="4" fontId="62" fillId="57" borderId="19" xfId="0" applyNumberFormat="1" applyFont="1" applyFill="1" applyBorder="1" applyAlignment="1">
      <alignment horizontal="center" vertical="center"/>
    </xf>
    <xf numFmtId="4" fontId="2" fillId="57" borderId="19" xfId="0" applyNumberFormat="1" applyFont="1" applyFill="1" applyBorder="1" applyAlignment="1">
      <alignment horizontal="center" vertical="center"/>
    </xf>
    <xf numFmtId="4" fontId="2" fillId="56" borderId="19" xfId="0" applyNumberFormat="1" applyFont="1" applyFill="1" applyBorder="1" applyAlignment="1">
      <alignment horizontal="center" vertical="center"/>
    </xf>
    <xf numFmtId="0" fontId="2" fillId="57" borderId="19" xfId="0" applyFont="1" applyFill="1" applyBorder="1" applyAlignment="1">
      <alignment horizontal="center" vertical="center"/>
    </xf>
    <xf numFmtId="3" fontId="57" fillId="0" borderId="19" xfId="94" applyNumberFormat="1" applyFont="1" applyBorder="1" applyAlignment="1">
      <alignment horizontal="center" vertical="center" wrapText="1"/>
      <protection/>
    </xf>
    <xf numFmtId="0" fontId="62" fillId="0" borderId="19" xfId="0" applyFont="1" applyBorder="1" applyAlignment="1">
      <alignment horizontal="center" vertical="center" wrapText="1"/>
    </xf>
    <xf numFmtId="4" fontId="2" fillId="57" borderId="26" xfId="0" applyNumberFormat="1" applyFont="1" applyFill="1" applyBorder="1" applyAlignment="1">
      <alignment horizontal="center" vertical="center"/>
    </xf>
    <xf numFmtId="4" fontId="2" fillId="56" borderId="26" xfId="0" applyNumberFormat="1" applyFont="1" applyFill="1" applyBorder="1" applyAlignment="1">
      <alignment horizontal="center" vertical="center"/>
    </xf>
    <xf numFmtId="4" fontId="3" fillId="57" borderId="19" xfId="0" applyNumberFormat="1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center" vertical="center" wrapText="1"/>
    </xf>
    <xf numFmtId="0" fontId="63" fillId="0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0" borderId="19" xfId="98" applyFont="1" applyFill="1" applyBorder="1" applyAlignment="1">
      <alignment horizontal="center" vertical="center" wrapText="1"/>
      <protection/>
    </xf>
    <xf numFmtId="0" fontId="63" fillId="0" borderId="27" xfId="0" applyFont="1" applyFill="1" applyBorder="1" applyAlignment="1">
      <alignment horizontal="center" vertical="center" wrapText="1"/>
    </xf>
    <xf numFmtId="0" fontId="64" fillId="0" borderId="19" xfId="0" applyFont="1" applyBorder="1" applyAlignment="1">
      <alignment vertical="center" wrapText="1"/>
    </xf>
    <xf numFmtId="0" fontId="63" fillId="0" borderId="27" xfId="0" applyFont="1" applyBorder="1" applyAlignment="1">
      <alignment vertical="center" wrapText="1"/>
    </xf>
    <xf numFmtId="0" fontId="62" fillId="0" borderId="19" xfId="0" applyFont="1" applyBorder="1" applyAlignment="1">
      <alignment horizontal="center" vertical="center" wrapText="1"/>
    </xf>
    <xf numFmtId="0" fontId="63" fillId="0" borderId="28" xfId="0" applyFont="1" applyBorder="1" applyAlignment="1">
      <alignment vertical="center" wrapText="1"/>
    </xf>
    <xf numFmtId="0" fontId="65" fillId="0" borderId="27" xfId="0" applyFont="1" applyBorder="1" applyAlignment="1">
      <alignment horizontal="left" vertical="center" wrapText="1"/>
    </xf>
    <xf numFmtId="0" fontId="65" fillId="0" borderId="19" xfId="0" applyFont="1" applyBorder="1" applyAlignment="1">
      <alignment vertical="center" wrapText="1"/>
    </xf>
    <xf numFmtId="0" fontId="62" fillId="0" borderId="29" xfId="0" applyFont="1" applyBorder="1" applyAlignment="1">
      <alignment horizontal="center" vertical="center" wrapText="1"/>
    </xf>
    <xf numFmtId="0" fontId="62" fillId="0" borderId="25" xfId="0" applyFont="1" applyBorder="1" applyAlignment="1">
      <alignment horizontal="center" vertical="center" wrapText="1"/>
    </xf>
    <xf numFmtId="4" fontId="62" fillId="57" borderId="27" xfId="0" applyNumberFormat="1" applyFont="1" applyFill="1" applyBorder="1" applyAlignment="1">
      <alignment horizontal="center" vertical="center"/>
    </xf>
    <xf numFmtId="4" fontId="3" fillId="57" borderId="29" xfId="0" applyNumberFormat="1" applyFont="1" applyFill="1" applyBorder="1" applyAlignment="1">
      <alignment horizontal="center" vertical="center" wrapText="1"/>
    </xf>
    <xf numFmtId="4" fontId="61" fillId="0" borderId="25" xfId="0" applyNumberFormat="1" applyFont="1" applyBorder="1" applyAlignment="1">
      <alignment horizontal="center" vertical="center"/>
    </xf>
    <xf numFmtId="4" fontId="61" fillId="0" borderId="26" xfId="0" applyNumberFormat="1" applyFont="1" applyBorder="1" applyAlignment="1">
      <alignment horizontal="center" vertical="center"/>
    </xf>
    <xf numFmtId="4" fontId="64" fillId="0" borderId="19" xfId="0" applyNumberFormat="1" applyFont="1" applyBorder="1" applyAlignment="1">
      <alignment horizontal="center" vertical="center" wrapText="1"/>
    </xf>
    <xf numFmtId="0" fontId="65" fillId="58" borderId="19" xfId="0" applyFont="1" applyFill="1" applyBorder="1" applyAlignment="1">
      <alignment vertical="center" wrapText="1"/>
    </xf>
    <xf numFmtId="0" fontId="0" fillId="57" borderId="19" xfId="0" applyFont="1" applyFill="1" applyBorder="1" applyAlignment="1">
      <alignment horizontal="center" vertical="center"/>
    </xf>
    <xf numFmtId="0" fontId="62" fillId="0" borderId="28" xfId="0" applyFont="1" applyBorder="1" applyAlignment="1">
      <alignment horizontal="center" vertical="center" wrapText="1"/>
    </xf>
    <xf numFmtId="4" fontId="62" fillId="57" borderId="28" xfId="0" applyNumberFormat="1" applyFont="1" applyFill="1" applyBorder="1" applyAlignment="1">
      <alignment horizontal="center" vertical="center"/>
    </xf>
    <xf numFmtId="3" fontId="62" fillId="0" borderId="25" xfId="0" applyNumberFormat="1" applyFont="1" applyBorder="1" applyAlignment="1">
      <alignment horizontal="center" vertical="center"/>
    </xf>
    <xf numFmtId="0" fontId="65" fillId="0" borderId="19" xfId="0" applyFont="1" applyBorder="1" applyAlignment="1">
      <alignment horizontal="center" vertical="center" wrapText="1"/>
    </xf>
    <xf numFmtId="0" fontId="65" fillId="58" borderId="19" xfId="0" applyFont="1" applyFill="1" applyBorder="1" applyAlignment="1">
      <alignment horizontal="center" vertical="center" wrapText="1"/>
    </xf>
    <xf numFmtId="0" fontId="64" fillId="0" borderId="19" xfId="0" applyFont="1" applyBorder="1" applyAlignment="1">
      <alignment horizontal="left" vertical="center" wrapText="1"/>
    </xf>
    <xf numFmtId="0" fontId="63" fillId="0" borderId="30" xfId="0" applyFont="1" applyBorder="1" applyAlignment="1">
      <alignment vertical="center" wrapText="1"/>
    </xf>
    <xf numFmtId="4" fontId="66" fillId="0" borderId="19" xfId="0" applyNumberFormat="1" applyFont="1" applyBorder="1" applyAlignment="1">
      <alignment horizontal="center" vertical="center" wrapText="1"/>
    </xf>
    <xf numFmtId="0" fontId="5" fillId="0" borderId="19" xfId="93" applyFont="1" applyFill="1" applyBorder="1" applyAlignment="1">
      <alignment horizontal="center" vertical="center" wrapText="1"/>
      <protection/>
    </xf>
    <xf numFmtId="0" fontId="24" fillId="0" borderId="27" xfId="0" applyFont="1" applyBorder="1" applyAlignment="1">
      <alignment vertical="center" wrapText="1"/>
    </xf>
    <xf numFmtId="0" fontId="3" fillId="55" borderId="25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24" fillId="0" borderId="19" xfId="0" applyFont="1" applyBorder="1" applyAlignment="1">
      <alignment vertical="center" wrapText="1"/>
    </xf>
    <xf numFmtId="0" fontId="67" fillId="2" borderId="27" xfId="0" applyFont="1" applyFill="1" applyBorder="1" applyAlignment="1">
      <alignment horizontal="left" vertical="center" wrapText="1"/>
    </xf>
    <xf numFmtId="0" fontId="67" fillId="2" borderId="31" xfId="0" applyFont="1" applyFill="1" applyBorder="1" applyAlignment="1">
      <alignment horizontal="left" vertical="center" wrapText="1"/>
    </xf>
    <xf numFmtId="0" fontId="62" fillId="56" borderId="19" xfId="0" applyFont="1" applyFill="1" applyBorder="1" applyAlignment="1">
      <alignment horizontal="right" vertical="center" wrapText="1"/>
    </xf>
    <xf numFmtId="0" fontId="61" fillId="56" borderId="26" xfId="0" applyFont="1" applyFill="1" applyBorder="1" applyAlignment="1">
      <alignment horizontal="right" vertical="center" wrapText="1"/>
    </xf>
    <xf numFmtId="0" fontId="63" fillId="0" borderId="30" xfId="0" applyFont="1" applyBorder="1" applyAlignment="1">
      <alignment horizontal="right" vertical="center" wrapText="1"/>
    </xf>
    <xf numFmtId="0" fontId="63" fillId="0" borderId="28" xfId="0" applyFont="1" applyBorder="1" applyAlignment="1">
      <alignment horizontal="right" vertical="center" wrapText="1"/>
    </xf>
    <xf numFmtId="0" fontId="63" fillId="0" borderId="32" xfId="0" applyFont="1" applyBorder="1" applyAlignment="1">
      <alignment horizontal="right" vertical="center" wrapText="1"/>
    </xf>
    <xf numFmtId="0" fontId="62" fillId="0" borderId="19" xfId="0" applyFont="1" applyBorder="1" applyAlignment="1">
      <alignment horizontal="center" vertical="center" wrapText="1"/>
    </xf>
    <xf numFmtId="0" fontId="62" fillId="0" borderId="27" xfId="0" applyFont="1" applyBorder="1" applyAlignment="1">
      <alignment horizontal="center" vertical="center" wrapText="1"/>
    </xf>
    <xf numFmtId="0" fontId="67" fillId="2" borderId="33" xfId="0" applyFont="1" applyFill="1" applyBorder="1" applyAlignment="1">
      <alignment horizontal="left" vertical="center" wrapText="1"/>
    </xf>
    <xf numFmtId="0" fontId="63" fillId="0" borderId="29" xfId="0" applyFont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61" fillId="56" borderId="27" xfId="0" applyFont="1" applyFill="1" applyBorder="1" applyAlignment="1">
      <alignment horizontal="center" vertical="center" wrapText="1"/>
    </xf>
    <xf numFmtId="0" fontId="61" fillId="56" borderId="29" xfId="0" applyFont="1" applyFill="1" applyBorder="1" applyAlignment="1">
      <alignment horizontal="center" vertical="center" wrapText="1"/>
    </xf>
    <xf numFmtId="4" fontId="57" fillId="55" borderId="23" xfId="94" applyNumberFormat="1" applyFont="1" applyFill="1" applyBorder="1" applyAlignment="1">
      <alignment horizontal="center" vertical="center" wrapText="1"/>
      <protection/>
    </xf>
    <xf numFmtId="4" fontId="57" fillId="55" borderId="34" xfId="94" applyNumberFormat="1" applyFont="1" applyFill="1" applyBorder="1" applyAlignment="1">
      <alignment horizontal="center" vertical="center" wrapText="1"/>
      <protection/>
    </xf>
    <xf numFmtId="4" fontId="57" fillId="55" borderId="35" xfId="94" applyNumberFormat="1" applyFont="1" applyFill="1" applyBorder="1" applyAlignment="1">
      <alignment horizontal="center" vertical="center" wrapText="1"/>
      <protection/>
    </xf>
    <xf numFmtId="0" fontId="0" fillId="0" borderId="0" xfId="94" applyFont="1" applyAlignment="1">
      <alignment vertical="center"/>
      <protection/>
    </xf>
  </cellXfs>
  <cellStyles count="9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3" xfId="93"/>
    <cellStyle name="Normal 4" xfId="94"/>
    <cellStyle name="Normal 4 2" xfId="95"/>
    <cellStyle name="Normal 5" xfId="96"/>
    <cellStyle name="Normal 5 2" xfId="97"/>
    <cellStyle name="Normal 6" xfId="98"/>
    <cellStyle name="Normal_Priznto djuture" xfId="99"/>
    <cellStyle name="Note" xfId="100"/>
    <cellStyle name="Note 2" xfId="101"/>
    <cellStyle name="Output" xfId="102"/>
    <cellStyle name="Output 2" xfId="103"/>
    <cellStyle name="Percent" xfId="104"/>
    <cellStyle name="Title" xfId="105"/>
    <cellStyle name="Title 2" xfId="106"/>
    <cellStyle name="Total" xfId="107"/>
    <cellStyle name="Total 2" xfId="108"/>
    <cellStyle name="Warning Text" xfId="109"/>
    <cellStyle name="Warning Text 2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8.57421875" style="0" customWidth="1"/>
    <col min="3" max="3" width="38.140625" style="0" customWidth="1"/>
    <col min="4" max="5" width="14.140625" style="0" customWidth="1"/>
    <col min="6" max="6" width="30.421875" style="18" customWidth="1"/>
    <col min="7" max="7" width="14.7109375" style="0" customWidth="1"/>
    <col min="8" max="8" width="12.28125" style="0" customWidth="1"/>
    <col min="9" max="9" width="12.28125" style="18" customWidth="1"/>
    <col min="10" max="10" width="14.57421875" style="19" hidden="1" customWidth="1"/>
    <col min="11" max="11" width="15.140625" style="18" customWidth="1"/>
    <col min="12" max="12" width="17.421875" style="19" hidden="1" customWidth="1"/>
    <col min="13" max="13" width="18.7109375" style="18" customWidth="1"/>
    <col min="14" max="14" width="13.421875" style="19" hidden="1" customWidth="1"/>
    <col min="15" max="16" width="9.140625" style="18" customWidth="1"/>
    <col min="17" max="17" width="9.140625" style="0" customWidth="1"/>
  </cols>
  <sheetData>
    <row r="2" spans="1:13" ht="12.75">
      <c r="A2" s="78" t="s">
        <v>31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4" spans="1:6" ht="12.75">
      <c r="A4" s="79" t="s">
        <v>55</v>
      </c>
      <c r="B4" s="79"/>
      <c r="C4" s="79"/>
      <c r="D4" s="79"/>
      <c r="E4" s="79"/>
      <c r="F4" s="79"/>
    </row>
    <row r="6" spans="1:14" ht="48" customHeight="1">
      <c r="A6" s="80" t="s">
        <v>37</v>
      </c>
      <c r="B6" s="81"/>
      <c r="C6" s="20" t="s">
        <v>44</v>
      </c>
      <c r="D6" s="20" t="s">
        <v>30</v>
      </c>
      <c r="E6" s="20" t="s">
        <v>34</v>
      </c>
      <c r="F6" s="64" t="s">
        <v>33</v>
      </c>
      <c r="G6" s="20" t="s">
        <v>4</v>
      </c>
      <c r="H6" s="21" t="s">
        <v>5</v>
      </c>
      <c r="I6" s="22" t="s">
        <v>6</v>
      </c>
      <c r="J6" s="24" t="s">
        <v>7</v>
      </c>
      <c r="K6" s="22" t="s">
        <v>8</v>
      </c>
      <c r="L6" s="24" t="s">
        <v>9</v>
      </c>
      <c r="M6" s="22" t="s">
        <v>1</v>
      </c>
      <c r="N6" s="24" t="s">
        <v>22</v>
      </c>
    </row>
    <row r="7" spans="1:14" ht="24" customHeight="1">
      <c r="A7" s="74">
        <v>8</v>
      </c>
      <c r="B7" s="67" t="s">
        <v>57</v>
      </c>
      <c r="C7" s="68"/>
      <c r="D7" s="37"/>
      <c r="E7" s="35"/>
      <c r="F7" s="65"/>
      <c r="G7" s="46"/>
      <c r="H7" s="30"/>
      <c r="I7" s="56"/>
      <c r="J7" s="25"/>
      <c r="K7" s="49"/>
      <c r="L7" s="33"/>
      <c r="M7" s="34"/>
      <c r="N7" s="24"/>
    </row>
    <row r="8" spans="1:14" ht="36">
      <c r="A8" s="74"/>
      <c r="B8" s="43" t="s">
        <v>38</v>
      </c>
      <c r="C8" s="44" t="s">
        <v>45</v>
      </c>
      <c r="D8" s="62" t="s">
        <v>80</v>
      </c>
      <c r="E8" s="38"/>
      <c r="F8" s="63" t="s">
        <v>58</v>
      </c>
      <c r="G8" s="59" t="s">
        <v>63</v>
      </c>
      <c r="H8" s="54" t="s">
        <v>36</v>
      </c>
      <c r="I8" s="57"/>
      <c r="J8" s="55">
        <v>44000</v>
      </c>
      <c r="K8" s="51">
        <v>44000</v>
      </c>
      <c r="L8" s="48">
        <f>I8*J8</f>
        <v>0</v>
      </c>
      <c r="M8" s="34">
        <f>K8*I8</f>
        <v>0</v>
      </c>
      <c r="N8" s="24"/>
    </row>
    <row r="9" spans="1:14" ht="36">
      <c r="A9" s="74"/>
      <c r="B9" s="43" t="s">
        <v>39</v>
      </c>
      <c r="C9" s="44" t="s">
        <v>46</v>
      </c>
      <c r="D9" s="62" t="s">
        <v>81</v>
      </c>
      <c r="E9" s="38"/>
      <c r="F9" s="63" t="s">
        <v>59</v>
      </c>
      <c r="G9" s="59" t="s">
        <v>63</v>
      </c>
      <c r="H9" s="54" t="s">
        <v>36</v>
      </c>
      <c r="I9" s="57"/>
      <c r="J9" s="55">
        <v>41000</v>
      </c>
      <c r="K9" s="51">
        <v>41000</v>
      </c>
      <c r="L9" s="48">
        <f>I9*K9</f>
        <v>0</v>
      </c>
      <c r="M9" s="34">
        <f>K9*I9</f>
        <v>0</v>
      </c>
      <c r="N9" s="24"/>
    </row>
    <row r="10" spans="1:14" ht="36">
      <c r="A10" s="74"/>
      <c r="B10" s="43" t="s">
        <v>40</v>
      </c>
      <c r="C10" s="44" t="s">
        <v>50</v>
      </c>
      <c r="D10" s="62" t="s">
        <v>82</v>
      </c>
      <c r="E10" s="38"/>
      <c r="F10" s="63" t="s">
        <v>60</v>
      </c>
      <c r="G10" s="59" t="s">
        <v>63</v>
      </c>
      <c r="H10" s="54" t="s">
        <v>36</v>
      </c>
      <c r="I10" s="57"/>
      <c r="J10" s="55">
        <v>14000</v>
      </c>
      <c r="K10" s="51">
        <v>14000</v>
      </c>
      <c r="L10" s="48">
        <f>I10*K10</f>
        <v>0</v>
      </c>
      <c r="M10" s="34">
        <f>K10*I10</f>
        <v>0</v>
      </c>
      <c r="N10" s="24"/>
    </row>
    <row r="11" spans="1:14" ht="36">
      <c r="A11" s="74"/>
      <c r="B11" s="43" t="s">
        <v>48</v>
      </c>
      <c r="C11" s="44" t="s">
        <v>47</v>
      </c>
      <c r="D11" s="62" t="s">
        <v>83</v>
      </c>
      <c r="E11" s="38"/>
      <c r="F11" s="63" t="s">
        <v>61</v>
      </c>
      <c r="G11" s="59" t="s">
        <v>63</v>
      </c>
      <c r="H11" s="54" t="s">
        <v>36</v>
      </c>
      <c r="I11" s="57"/>
      <c r="J11" s="55">
        <v>76500</v>
      </c>
      <c r="K11" s="51">
        <v>76500</v>
      </c>
      <c r="L11" s="48">
        <f>I11*K11</f>
        <v>0</v>
      </c>
      <c r="M11" s="34">
        <f>K11*I11</f>
        <v>0</v>
      </c>
      <c r="N11" s="24"/>
    </row>
    <row r="12" spans="1:14" ht="36">
      <c r="A12" s="74"/>
      <c r="B12" s="43" t="s">
        <v>49</v>
      </c>
      <c r="C12" s="44" t="s">
        <v>51</v>
      </c>
      <c r="D12" s="62" t="s">
        <v>84</v>
      </c>
      <c r="E12" s="38"/>
      <c r="F12" s="63" t="s">
        <v>62</v>
      </c>
      <c r="G12" s="59" t="s">
        <v>63</v>
      </c>
      <c r="H12" s="54" t="s">
        <v>36</v>
      </c>
      <c r="I12" s="57"/>
      <c r="J12" s="55">
        <v>2500</v>
      </c>
      <c r="K12" s="51">
        <v>2500</v>
      </c>
      <c r="L12" s="48">
        <f>I12*K12</f>
        <v>0</v>
      </c>
      <c r="M12" s="34">
        <f>K12*I12</f>
        <v>0</v>
      </c>
      <c r="N12" s="24"/>
    </row>
    <row r="13" spans="1:14" ht="19.5" customHeight="1">
      <c r="A13" s="40"/>
      <c r="B13" s="42"/>
      <c r="C13" s="71" t="s">
        <v>64</v>
      </c>
      <c r="D13" s="72"/>
      <c r="E13" s="72"/>
      <c r="F13" s="71"/>
      <c r="G13" s="71"/>
      <c r="H13" s="72"/>
      <c r="I13" s="73"/>
      <c r="J13" s="25"/>
      <c r="K13" s="50"/>
      <c r="L13" s="33">
        <f>SUM(L8:L12)</f>
        <v>0</v>
      </c>
      <c r="M13" s="34">
        <f>SUM(M8:M12)</f>
        <v>0</v>
      </c>
      <c r="N13" s="24">
        <v>1</v>
      </c>
    </row>
    <row r="14" spans="1:14" ht="24" customHeight="1">
      <c r="A14" s="74">
        <v>12</v>
      </c>
      <c r="B14" s="67" t="s">
        <v>65</v>
      </c>
      <c r="C14" s="68"/>
      <c r="D14" s="37"/>
      <c r="E14" s="35"/>
      <c r="F14" s="65"/>
      <c r="G14" s="46"/>
      <c r="H14" s="41"/>
      <c r="I14" s="56"/>
      <c r="J14" s="25"/>
      <c r="K14" s="49"/>
      <c r="L14" s="33"/>
      <c r="M14" s="34"/>
      <c r="N14" s="24"/>
    </row>
    <row r="15" spans="1:14" ht="36">
      <c r="A15" s="74"/>
      <c r="B15" s="43" t="s">
        <v>38</v>
      </c>
      <c r="C15" s="44" t="s">
        <v>45</v>
      </c>
      <c r="D15" s="62" t="s">
        <v>85</v>
      </c>
      <c r="E15" s="38"/>
      <c r="F15" s="66" t="s">
        <v>67</v>
      </c>
      <c r="G15" s="39" t="s">
        <v>63</v>
      </c>
      <c r="H15" s="54" t="s">
        <v>36</v>
      </c>
      <c r="I15" s="58"/>
      <c r="J15" s="55">
        <v>24000</v>
      </c>
      <c r="K15" s="51">
        <v>24000</v>
      </c>
      <c r="L15" s="48">
        <f>I15*K15</f>
        <v>0</v>
      </c>
      <c r="M15" s="34">
        <f>K15*I15</f>
        <v>0</v>
      </c>
      <c r="N15" s="24"/>
    </row>
    <row r="16" spans="1:14" ht="36">
      <c r="A16" s="74"/>
      <c r="B16" s="43" t="s">
        <v>39</v>
      </c>
      <c r="C16" s="44" t="s">
        <v>46</v>
      </c>
      <c r="D16" s="62" t="s">
        <v>81</v>
      </c>
      <c r="E16" s="38"/>
      <c r="F16" s="66" t="s">
        <v>59</v>
      </c>
      <c r="G16" s="39" t="s">
        <v>63</v>
      </c>
      <c r="H16" s="54" t="s">
        <v>36</v>
      </c>
      <c r="I16" s="58"/>
      <c r="J16" s="55">
        <v>41000</v>
      </c>
      <c r="K16" s="51">
        <v>41000</v>
      </c>
      <c r="L16" s="48">
        <f>I16*K16</f>
        <v>0</v>
      </c>
      <c r="M16" s="34">
        <f>K16*I16</f>
        <v>0</v>
      </c>
      <c r="N16" s="24"/>
    </row>
    <row r="17" spans="1:14" ht="36">
      <c r="A17" s="74"/>
      <c r="B17" s="43" t="s">
        <v>40</v>
      </c>
      <c r="C17" s="44" t="s">
        <v>50</v>
      </c>
      <c r="D17" s="62" t="s">
        <v>82</v>
      </c>
      <c r="E17" s="38"/>
      <c r="F17" s="66" t="s">
        <v>60</v>
      </c>
      <c r="G17" s="39" t="s">
        <v>63</v>
      </c>
      <c r="H17" s="54" t="s">
        <v>36</v>
      </c>
      <c r="I17" s="58"/>
      <c r="J17" s="55">
        <v>14000</v>
      </c>
      <c r="K17" s="51">
        <v>14000</v>
      </c>
      <c r="L17" s="48">
        <f>I17*K17</f>
        <v>0</v>
      </c>
      <c r="M17" s="34">
        <f>K17*I17</f>
        <v>0</v>
      </c>
      <c r="N17" s="24"/>
    </row>
    <row r="18" spans="1:14" ht="36">
      <c r="A18" s="74"/>
      <c r="B18" s="43" t="s">
        <v>48</v>
      </c>
      <c r="C18" s="44" t="s">
        <v>47</v>
      </c>
      <c r="D18" s="62" t="s">
        <v>86</v>
      </c>
      <c r="E18" s="38"/>
      <c r="F18" s="66" t="s">
        <v>68</v>
      </c>
      <c r="G18" s="39" t="s">
        <v>63</v>
      </c>
      <c r="H18" s="54" t="s">
        <v>36</v>
      </c>
      <c r="I18" s="58"/>
      <c r="J18" s="55">
        <v>15000</v>
      </c>
      <c r="K18" s="51">
        <v>15000</v>
      </c>
      <c r="L18" s="48">
        <f>I18*K18</f>
        <v>0</v>
      </c>
      <c r="M18" s="34">
        <f>K18*I18</f>
        <v>0</v>
      </c>
      <c r="N18" s="24"/>
    </row>
    <row r="19" spans="1:14" ht="24" customHeight="1">
      <c r="A19" s="74"/>
      <c r="B19" s="43" t="s">
        <v>49</v>
      </c>
      <c r="C19" s="44" t="s">
        <v>51</v>
      </c>
      <c r="D19" s="62" t="s">
        <v>84</v>
      </c>
      <c r="E19" s="38"/>
      <c r="F19" s="66" t="s">
        <v>62</v>
      </c>
      <c r="G19" s="39" t="s">
        <v>63</v>
      </c>
      <c r="H19" s="54" t="s">
        <v>36</v>
      </c>
      <c r="I19" s="58"/>
      <c r="J19" s="55">
        <v>3250</v>
      </c>
      <c r="K19" s="51">
        <v>2500</v>
      </c>
      <c r="L19" s="48">
        <f>I19*K19</f>
        <v>0</v>
      </c>
      <c r="M19" s="34">
        <f>K19*I19</f>
        <v>0</v>
      </c>
      <c r="N19" s="24"/>
    </row>
    <row r="20" spans="1:14" ht="19.5" customHeight="1">
      <c r="A20" s="40"/>
      <c r="B20" s="42"/>
      <c r="C20" s="71" t="s">
        <v>66</v>
      </c>
      <c r="D20" s="72"/>
      <c r="E20" s="72"/>
      <c r="F20" s="71"/>
      <c r="G20" s="71"/>
      <c r="H20" s="72"/>
      <c r="I20" s="73"/>
      <c r="J20" s="25"/>
      <c r="K20" s="50"/>
      <c r="L20" s="33">
        <f>SUM(L15:L19)</f>
        <v>0</v>
      </c>
      <c r="M20" s="34">
        <f>SUM(M15:M19)</f>
        <v>0</v>
      </c>
      <c r="N20" s="24">
        <v>1</v>
      </c>
    </row>
    <row r="21" spans="1:14" ht="24" customHeight="1">
      <c r="A21" s="74">
        <v>26</v>
      </c>
      <c r="B21" s="67" t="s">
        <v>69</v>
      </c>
      <c r="C21" s="68"/>
      <c r="D21" s="37"/>
      <c r="E21" s="35"/>
      <c r="F21" s="65"/>
      <c r="G21" s="46"/>
      <c r="H21" s="41"/>
      <c r="I21" s="56"/>
      <c r="J21" s="25"/>
      <c r="K21" s="49"/>
      <c r="L21" s="33"/>
      <c r="M21" s="34"/>
      <c r="N21" s="24"/>
    </row>
    <row r="22" spans="1:14" ht="36">
      <c r="A22" s="74"/>
      <c r="B22" s="43" t="s">
        <v>38</v>
      </c>
      <c r="C22" s="52" t="s">
        <v>45</v>
      </c>
      <c r="D22" s="62" t="s">
        <v>85</v>
      </c>
      <c r="E22" s="38"/>
      <c r="F22" s="66" t="s">
        <v>67</v>
      </c>
      <c r="G22" s="39" t="s">
        <v>63</v>
      </c>
      <c r="H22" s="54" t="s">
        <v>36</v>
      </c>
      <c r="I22" s="57"/>
      <c r="J22" s="55">
        <v>24000</v>
      </c>
      <c r="K22" s="51">
        <v>24000</v>
      </c>
      <c r="L22" s="48">
        <f>I22*K22</f>
        <v>0</v>
      </c>
      <c r="M22" s="34">
        <f>K22*I22</f>
        <v>0</v>
      </c>
      <c r="N22" s="24"/>
    </row>
    <row r="23" spans="1:14" ht="36">
      <c r="A23" s="74"/>
      <c r="B23" s="43" t="s">
        <v>39</v>
      </c>
      <c r="C23" s="52" t="s">
        <v>54</v>
      </c>
      <c r="D23" s="62" t="s">
        <v>87</v>
      </c>
      <c r="E23" s="38"/>
      <c r="F23" s="66" t="s">
        <v>70</v>
      </c>
      <c r="G23" s="39" t="s">
        <v>63</v>
      </c>
      <c r="H23" s="54" t="s">
        <v>36</v>
      </c>
      <c r="I23" s="57"/>
      <c r="J23" s="55">
        <v>27700</v>
      </c>
      <c r="K23" s="51">
        <v>27700</v>
      </c>
      <c r="L23" s="48">
        <f>I23*K23</f>
        <v>0</v>
      </c>
      <c r="M23" s="34">
        <f>K23*I23</f>
        <v>0</v>
      </c>
      <c r="N23" s="24"/>
    </row>
    <row r="24" spans="1:14" ht="36">
      <c r="A24" s="74"/>
      <c r="B24" s="43" t="s">
        <v>40</v>
      </c>
      <c r="C24" s="52" t="s">
        <v>47</v>
      </c>
      <c r="D24" s="62" t="s">
        <v>88</v>
      </c>
      <c r="E24" s="38"/>
      <c r="F24" s="66" t="s">
        <v>71</v>
      </c>
      <c r="G24" s="39" t="s">
        <v>63</v>
      </c>
      <c r="H24" s="54" t="s">
        <v>36</v>
      </c>
      <c r="I24" s="57"/>
      <c r="J24" s="55">
        <v>15000</v>
      </c>
      <c r="K24" s="51">
        <v>15000</v>
      </c>
      <c r="L24" s="48">
        <f>I24*K24</f>
        <v>0</v>
      </c>
      <c r="M24" s="34">
        <f>K24*I24</f>
        <v>0</v>
      </c>
      <c r="N24" s="24"/>
    </row>
    <row r="25" spans="1:14" ht="19.5" customHeight="1">
      <c r="A25" s="40"/>
      <c r="B25" s="42"/>
      <c r="C25" s="71" t="s">
        <v>73</v>
      </c>
      <c r="D25" s="72"/>
      <c r="E25" s="72"/>
      <c r="F25" s="71"/>
      <c r="G25" s="71"/>
      <c r="H25" s="72"/>
      <c r="I25" s="73"/>
      <c r="J25" s="25"/>
      <c r="K25" s="50"/>
      <c r="L25" s="33">
        <f>SUM(L22:L24)</f>
        <v>0</v>
      </c>
      <c r="M25" s="34">
        <f>SUM(M22:M24)</f>
        <v>0</v>
      </c>
      <c r="N25" s="24">
        <v>1</v>
      </c>
    </row>
    <row r="26" spans="1:14" ht="38.25" customHeight="1">
      <c r="A26" s="74">
        <v>30</v>
      </c>
      <c r="B26" s="76" t="s">
        <v>79</v>
      </c>
      <c r="C26" s="68"/>
      <c r="D26" s="37"/>
      <c r="E26" s="35"/>
      <c r="F26" s="65"/>
      <c r="G26" s="46"/>
      <c r="H26" s="41"/>
      <c r="I26" s="23"/>
      <c r="J26" s="25"/>
      <c r="K26" s="49"/>
      <c r="L26" s="33"/>
      <c r="M26" s="34"/>
      <c r="N26" s="24"/>
    </row>
    <row r="27" spans="1:14" ht="36">
      <c r="A27" s="75"/>
      <c r="B27" s="57" t="s">
        <v>38</v>
      </c>
      <c r="C27" s="52" t="s">
        <v>52</v>
      </c>
      <c r="D27" s="62" t="s">
        <v>89</v>
      </c>
      <c r="E27" s="38"/>
      <c r="F27" s="66" t="s">
        <v>75</v>
      </c>
      <c r="G27" s="39" t="s">
        <v>63</v>
      </c>
      <c r="H27" s="45" t="s">
        <v>36</v>
      </c>
      <c r="I27" s="23"/>
      <c r="J27" s="47">
        <v>81640</v>
      </c>
      <c r="K27" s="61">
        <v>81640</v>
      </c>
      <c r="L27" s="48">
        <f>I27*K27</f>
        <v>0</v>
      </c>
      <c r="M27" s="34">
        <f>K27*I27</f>
        <v>0</v>
      </c>
      <c r="N27" s="24"/>
    </row>
    <row r="28" spans="1:14" ht="84">
      <c r="A28" s="75"/>
      <c r="B28" s="57" t="s">
        <v>39</v>
      </c>
      <c r="C28" s="52" t="s">
        <v>53</v>
      </c>
      <c r="D28" s="62" t="s">
        <v>90</v>
      </c>
      <c r="E28" s="38"/>
      <c r="F28" s="66" t="s">
        <v>76</v>
      </c>
      <c r="G28" s="39" t="s">
        <v>63</v>
      </c>
      <c r="H28" s="45" t="s">
        <v>36</v>
      </c>
      <c r="I28" s="23"/>
      <c r="J28" s="47">
        <v>40000</v>
      </c>
      <c r="K28" s="61">
        <v>40000</v>
      </c>
      <c r="L28" s="48">
        <f>I28*K28</f>
        <v>0</v>
      </c>
      <c r="M28" s="34">
        <f>K28*I28</f>
        <v>0</v>
      </c>
      <c r="N28" s="24"/>
    </row>
    <row r="29" spans="1:14" ht="192">
      <c r="A29" s="75"/>
      <c r="B29" s="57" t="s">
        <v>40</v>
      </c>
      <c r="C29" s="52" t="s">
        <v>50</v>
      </c>
      <c r="D29" s="62" t="s">
        <v>91</v>
      </c>
      <c r="E29" s="38"/>
      <c r="F29" s="66" t="s">
        <v>77</v>
      </c>
      <c r="G29" s="39" t="s">
        <v>63</v>
      </c>
      <c r="H29" s="45" t="s">
        <v>36</v>
      </c>
      <c r="I29" s="23"/>
      <c r="J29" s="47">
        <v>16000</v>
      </c>
      <c r="K29" s="61">
        <v>16000</v>
      </c>
      <c r="L29" s="48">
        <f>I29*K29</f>
        <v>0</v>
      </c>
      <c r="M29" s="34">
        <f>K29*I29</f>
        <v>0</v>
      </c>
      <c r="N29" s="24"/>
    </row>
    <row r="30" spans="1:14" ht="72">
      <c r="A30" s="75"/>
      <c r="B30" s="57" t="s">
        <v>48</v>
      </c>
      <c r="C30" s="52" t="s">
        <v>74</v>
      </c>
      <c r="D30" s="62" t="s">
        <v>92</v>
      </c>
      <c r="E30" s="38"/>
      <c r="F30" s="66" t="s">
        <v>78</v>
      </c>
      <c r="G30" s="39" t="s">
        <v>63</v>
      </c>
      <c r="H30" s="45" t="s">
        <v>36</v>
      </c>
      <c r="I30" s="23"/>
      <c r="J30" s="47">
        <v>2200</v>
      </c>
      <c r="K30" s="61">
        <v>2200</v>
      </c>
      <c r="L30" s="48">
        <f>I30*K30</f>
        <v>0</v>
      </c>
      <c r="M30" s="34">
        <f>K30*I30</f>
        <v>0</v>
      </c>
      <c r="N30" s="24"/>
    </row>
    <row r="31" spans="1:14" ht="19.5" customHeight="1">
      <c r="A31" s="40"/>
      <c r="B31" s="60"/>
      <c r="C31" s="71" t="s">
        <v>72</v>
      </c>
      <c r="D31" s="72"/>
      <c r="E31" s="72"/>
      <c r="F31" s="71"/>
      <c r="G31" s="71"/>
      <c r="H31" s="72"/>
      <c r="I31" s="77"/>
      <c r="J31" s="25"/>
      <c r="K31" s="50"/>
      <c r="L31" s="33">
        <f>SUM(L27:L30)</f>
        <v>0</v>
      </c>
      <c r="M31" s="34">
        <f>SUM(M27:M30)</f>
        <v>0</v>
      </c>
      <c r="N31" s="24">
        <v>2</v>
      </c>
    </row>
    <row r="32" spans="1:14" ht="19.5" customHeight="1">
      <c r="A32" s="70" t="s">
        <v>3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31">
        <f>L13+L20+L25+L31</f>
        <v>0</v>
      </c>
      <c r="M32" s="32">
        <f>M13+M20+M25+M31</f>
        <v>0</v>
      </c>
      <c r="N32" s="53">
        <f>AVERAGE(N7:N31)</f>
        <v>1.25</v>
      </c>
    </row>
    <row r="33" spans="1:14" ht="19.5" customHeight="1">
      <c r="A33" s="69" t="s">
        <v>35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26">
        <f>L32*0.1</f>
        <v>0</v>
      </c>
      <c r="M33" s="27">
        <f>M32*0.1</f>
        <v>0</v>
      </c>
      <c r="N33" s="28"/>
    </row>
    <row r="34" spans="1:14" ht="19.5" customHeight="1">
      <c r="A34" s="69" t="s">
        <v>2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26">
        <f>SUM(L32:L33)</f>
        <v>0</v>
      </c>
      <c r="M34" s="27">
        <f>SUM(M32:M33)</f>
        <v>0</v>
      </c>
      <c r="N34" s="28"/>
    </row>
  </sheetData>
  <sheetProtection/>
  <mergeCells count="18">
    <mergeCell ref="A21:A24"/>
    <mergeCell ref="A2:M2"/>
    <mergeCell ref="A4:F4"/>
    <mergeCell ref="A7:A12"/>
    <mergeCell ref="C13:I13"/>
    <mergeCell ref="A6:B6"/>
    <mergeCell ref="A14:A19"/>
    <mergeCell ref="B14:C14"/>
    <mergeCell ref="B7:C7"/>
    <mergeCell ref="A33:K33"/>
    <mergeCell ref="A34:K34"/>
    <mergeCell ref="A32:K32"/>
    <mergeCell ref="B21:C21"/>
    <mergeCell ref="C25:I25"/>
    <mergeCell ref="A26:A30"/>
    <mergeCell ref="B26:C26"/>
    <mergeCell ref="C31:I31"/>
    <mergeCell ref="C20:I20"/>
  </mergeCells>
  <printOptions/>
  <pageMargins left="0.196850393700787" right="0.196850393700787" top="0" bottom="0" header="0" footer="0"/>
  <pageSetup fitToHeight="0" fitToWidth="1" horizontalDpi="600" verticalDpi="600" orientation="landscape" paperSize="9" scale="78" r:id="rId1"/>
  <rowBreaks count="1" manualBreakCount="1">
    <brk id="25" max="12" man="1"/>
  </rowBreaks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85" t="s">
        <v>93</v>
      </c>
      <c r="C2" s="1"/>
      <c r="D2" s="1"/>
      <c r="E2" s="2" t="s">
        <v>56</v>
      </c>
      <c r="F2" s="3"/>
      <c r="G2" s="3"/>
    </row>
    <row r="4" spans="2:7" ht="13.5" thickBot="1">
      <c r="B4" s="3"/>
      <c r="C4" s="3"/>
      <c r="D4" s="3"/>
      <c r="E4" s="3"/>
      <c r="F4" s="3"/>
      <c r="G4" s="3"/>
    </row>
    <row r="5" spans="2:7" ht="24.75" thickBot="1">
      <c r="B5" s="4" t="s">
        <v>10</v>
      </c>
      <c r="C5" s="5" t="s">
        <v>41</v>
      </c>
      <c r="D5" s="3"/>
      <c r="E5" s="6" t="s">
        <v>11</v>
      </c>
      <c r="F5" s="7" t="s">
        <v>12</v>
      </c>
      <c r="G5" s="8" t="s">
        <v>13</v>
      </c>
    </row>
    <row r="6" spans="2:7" ht="15" thickBot="1">
      <c r="B6" s="9"/>
      <c r="C6" s="10"/>
      <c r="D6" s="3"/>
      <c r="E6" s="11">
        <f>'MCT SEE - specifikacija'!L32</f>
        <v>0</v>
      </c>
      <c r="F6" s="11">
        <f>'MCT SEE - specifikacija'!M32</f>
        <v>0</v>
      </c>
      <c r="G6" s="12">
        <f>'MCT SEE - specifikacija'!M34</f>
        <v>0</v>
      </c>
    </row>
    <row r="7" spans="2:7" ht="24.75" customHeight="1" thickBot="1">
      <c r="B7" s="4" t="s">
        <v>14</v>
      </c>
      <c r="C7" s="13" t="s">
        <v>15</v>
      </c>
      <c r="D7" s="3"/>
      <c r="E7" s="82" t="s">
        <v>16</v>
      </c>
      <c r="F7" s="83"/>
      <c r="G7" s="84"/>
    </row>
    <row r="8" spans="2:7" ht="20.25" customHeight="1" thickBot="1">
      <c r="B8" s="9"/>
      <c r="C8" s="10"/>
      <c r="D8" s="3"/>
      <c r="E8" s="14">
        <f>E6/1000</f>
        <v>0</v>
      </c>
      <c r="F8" s="14">
        <f>F6/1000</f>
        <v>0</v>
      </c>
      <c r="G8" s="15">
        <f>G6/1000</f>
        <v>0</v>
      </c>
    </row>
    <row r="9" spans="2:7" ht="15">
      <c r="B9" s="4" t="s">
        <v>17</v>
      </c>
      <c r="C9" s="13" t="s">
        <v>18</v>
      </c>
      <c r="D9" s="3"/>
      <c r="E9" s="10"/>
      <c r="F9" s="10"/>
      <c r="G9" s="16"/>
    </row>
    <row r="10" spans="2:7" ht="14.25">
      <c r="B10" s="9"/>
      <c r="C10" s="10"/>
      <c r="D10" s="3"/>
      <c r="E10" s="10"/>
      <c r="F10" s="10"/>
      <c r="G10" s="16"/>
    </row>
    <row r="11" spans="2:7" ht="15">
      <c r="B11" s="4" t="s">
        <v>19</v>
      </c>
      <c r="C11" s="13" t="s">
        <v>20</v>
      </c>
      <c r="D11" s="3"/>
      <c r="E11" s="10"/>
      <c r="F11" s="10"/>
      <c r="G11" s="16"/>
    </row>
    <row r="12" spans="2:7" ht="14.25">
      <c r="B12" s="9"/>
      <c r="C12" s="10"/>
      <c r="D12" s="3"/>
      <c r="E12" s="3"/>
      <c r="F12" s="3"/>
      <c r="G12" s="16"/>
    </row>
    <row r="13" spans="2:7" ht="15">
      <c r="B13" s="4" t="s">
        <v>0</v>
      </c>
      <c r="C13" s="13" t="s">
        <v>21</v>
      </c>
      <c r="D13" s="3"/>
      <c r="E13" s="17" t="s">
        <v>22</v>
      </c>
      <c r="F13" s="29">
        <f>'MCT SEE - specifikacija'!N32</f>
        <v>1.25</v>
      </c>
      <c r="G13" s="16"/>
    </row>
    <row r="14" spans="2:7" ht="14.25">
      <c r="B14" s="9"/>
      <c r="C14" s="10"/>
      <c r="D14" s="3"/>
      <c r="E14" s="10"/>
      <c r="F14" s="10"/>
      <c r="G14" s="16"/>
    </row>
    <row r="15" spans="2:7" ht="25.5">
      <c r="B15" s="4" t="s">
        <v>23</v>
      </c>
      <c r="C15" s="5" t="s">
        <v>24</v>
      </c>
      <c r="D15" s="3"/>
      <c r="E15" s="17" t="s">
        <v>25</v>
      </c>
      <c r="F15" s="13" t="s">
        <v>32</v>
      </c>
      <c r="G15" s="3"/>
    </row>
    <row r="16" spans="2:7" ht="14.25">
      <c r="B16" s="9"/>
      <c r="C16" s="10"/>
      <c r="D16" s="3"/>
      <c r="E16" s="3"/>
      <c r="F16" s="3"/>
      <c r="G16" s="3"/>
    </row>
    <row r="17" spans="2:7" ht="15">
      <c r="B17" s="4" t="s">
        <v>26</v>
      </c>
      <c r="C17" s="5" t="s">
        <v>42</v>
      </c>
      <c r="D17" s="3"/>
      <c r="E17" s="3"/>
      <c r="F17" s="3"/>
      <c r="G17" s="3"/>
    </row>
    <row r="18" spans="2:7" ht="14.25">
      <c r="B18" s="9"/>
      <c r="C18" s="10"/>
      <c r="D18" s="3"/>
      <c r="E18" s="3"/>
      <c r="F18" s="3"/>
      <c r="G18" s="3"/>
    </row>
    <row r="19" spans="2:3" ht="15">
      <c r="B19" s="4" t="s">
        <v>27</v>
      </c>
      <c r="C19" s="5" t="s">
        <v>28</v>
      </c>
    </row>
    <row r="20" spans="2:3" ht="14.25">
      <c r="B20" s="9"/>
      <c r="C20" s="10"/>
    </row>
    <row r="21" spans="2:3" ht="25.5">
      <c r="B21" s="4" t="s">
        <v>29</v>
      </c>
      <c r="C21" s="36" t="s">
        <v>43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Ana Rogic</cp:lastModifiedBy>
  <cp:lastPrinted>2019-11-13T13:04:46Z</cp:lastPrinted>
  <dcterms:created xsi:type="dcterms:W3CDTF">2014-01-17T13:07:43Z</dcterms:created>
  <dcterms:modified xsi:type="dcterms:W3CDTF">2019-11-20T10:48:20Z</dcterms:modified>
  <cp:category/>
  <cp:version/>
  <cp:contentType/>
  <cp:contentStatus/>
</cp:coreProperties>
</file>