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gna Pharmacia - specifikacija" sheetId="1" r:id="rId1"/>
    <sheet name="Magna Pharmacia - Obrazac KVI" sheetId="2" r:id="rId2"/>
  </sheets>
  <definedNames>
    <definedName name="_xlnm.Print_Area" localSheetId="1">'Magna Pharmacia - Obrazac KVI'!$A$1:$H$22</definedName>
    <definedName name="_xlnm.Print_Area" localSheetId="0">'Magna Pharmacia - specifikacija'!$A$1:$M$69</definedName>
  </definedNames>
  <calcPr fullCalcOnLoad="1"/>
</workbook>
</file>

<file path=xl/sharedStrings.xml><?xml version="1.0" encoding="utf-8"?>
<sst xmlns="http://schemas.openxmlformats.org/spreadsheetml/2006/main" count="325" uniqueCount="152">
  <si>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</si>
  <si>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</si>
  <si>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</si>
  <si>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</si>
  <si>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</si>
  <si>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</si>
  <si>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</si>
  <si>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</si>
  <si>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</si>
  <si>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</si>
  <si>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</si>
  <si>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</si>
  <si>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</si>
  <si>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</si>
  <si>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</si>
  <si>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</si>
  <si>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</si>
  <si>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</si>
  <si>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</si>
  <si>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</si>
  <si>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</si>
  <si>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</si>
  <si>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</si>
  <si>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</si>
  <si>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</si>
  <si>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</si>
  <si>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</si>
  <si>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</si>
  <si>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</si>
  <si>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</si>
  <si>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</si>
  <si>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</si>
  <si>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</si>
  <si>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</si>
  <si>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</si>
  <si>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Износ ПДВ-а (10%)</t>
  </si>
  <si>
    <t>комад</t>
  </si>
  <si>
    <t>Број партије/ставке</t>
  </si>
  <si>
    <t>ставка 1</t>
  </si>
  <si>
    <t>ставка 2</t>
  </si>
  <si>
    <t>ставка 3</t>
  </si>
  <si>
    <t>404-1-110/19-38</t>
  </si>
  <si>
    <t>Имплантати за кукове и колена</t>
  </si>
  <si>
    <t xml:space="preserve">33183100 – ортопедски импланти 
33183200 - ортопедске протезе </t>
  </si>
  <si>
    <t>Назив партије/ставке</t>
  </si>
  <si>
    <t>Стем протезе</t>
  </si>
  <si>
    <t>Ацетабулум</t>
  </si>
  <si>
    <t>Глава</t>
  </si>
  <si>
    <t>Назив добављача: Magna Pharmacia d.o.o.</t>
  </si>
  <si>
    <t>Magna Pharmacia d.o.o.</t>
  </si>
  <si>
    <t>ставка 4</t>
  </si>
  <si>
    <t>ставка 5</t>
  </si>
  <si>
    <t>Инсерт</t>
  </si>
  <si>
    <t>Завртњи</t>
  </si>
  <si>
    <t>ML Taper Stem, 00-7711-0xx-x0</t>
  </si>
  <si>
    <t>Trilogy Shell, 00-6200-0xx-20</t>
  </si>
  <si>
    <t>Longevity Liner, 00-63xx-0xx-xx</t>
  </si>
  <si>
    <t xml:space="preserve">Versys Femoral Head, 00-8018-0xx-xx </t>
  </si>
  <si>
    <t xml:space="preserve">Bone Screw,00-6250-0xx-xx </t>
  </si>
  <si>
    <t>Zimmer Inc, SAD</t>
  </si>
  <si>
    <t xml:space="preserve">Бесцементна ендопротеза кука, тип 1 </t>
  </si>
  <si>
    <t>Бесцементна ендопротеза кука, тип 2</t>
  </si>
  <si>
    <t>УКУПНО ЗА ПАРТИЈУ 1:</t>
  </si>
  <si>
    <t>УКУПНО ЗА ПАРТИЈУ 2:</t>
  </si>
  <si>
    <t>Fitmore Stem, 01.00551.xxx</t>
  </si>
  <si>
    <t>Zimmer GmbH, Švajcarska</t>
  </si>
  <si>
    <t>УКУПНО ЗА ПАРТИЈУ 3:</t>
  </si>
  <si>
    <t>Biolox Head, 00-877x-0xx-0x</t>
  </si>
  <si>
    <t>Бесцементна ендопротеза кука, тип 3</t>
  </si>
  <si>
    <t>Бесцементна ендопротеза кука са хидроксиапатитом и двоструком мобилношћу ацетабулума, тип 7</t>
  </si>
  <si>
    <t>УКУПНО ЗА ПАРТИЈУ 7:</t>
  </si>
  <si>
    <t>Avantage Reload Acetabular Cup, Cementless, P0460Pxx</t>
  </si>
  <si>
    <t>Biomet France, Francuska</t>
  </si>
  <si>
    <t>Avantage Insert, P056xxxx</t>
  </si>
  <si>
    <t>УКУПНО ЗА ПАРТИЈУ 9:</t>
  </si>
  <si>
    <t>Хибридна ендопротеза кука, тип 1</t>
  </si>
  <si>
    <t>Taperloc Stem, 650-0xxx</t>
  </si>
  <si>
    <t>Biomet UK Ltd, Velika Britanija</t>
  </si>
  <si>
    <t>CoCr Femoral Head, PO206xxx</t>
  </si>
  <si>
    <t>УКУПНО ЗА ПАРТИЈУ 14:</t>
  </si>
  <si>
    <t>Цементна ендопротеза кука, тип 1</t>
  </si>
  <si>
    <t>Ацетабуларна капа</t>
  </si>
  <si>
    <t>Exceed ABT Cemented Cup, AR-11xxxx, EP-11xxxx</t>
  </si>
  <si>
    <t>УКУПНО ЗА ПАРТИЈУ 27:</t>
  </si>
  <si>
    <t>ставка 6</t>
  </si>
  <si>
    <t>ставка 7</t>
  </si>
  <si>
    <t>ставка 8</t>
  </si>
  <si>
    <t>ставка 9</t>
  </si>
  <si>
    <t>ставка 10</t>
  </si>
  <si>
    <t>ставка 11</t>
  </si>
  <si>
    <t>ставка 12</t>
  </si>
  <si>
    <t>ставка 13</t>
  </si>
  <si>
    <t>ставка 14</t>
  </si>
  <si>
    <t xml:space="preserve">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</si>
  <si>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Феморална компонента</t>
  </si>
  <si>
    <t>Тибијална компонента</t>
  </si>
  <si>
    <t>Пателарно дугме</t>
  </si>
  <si>
    <t>Стемне екстензије</t>
  </si>
  <si>
    <t>Тибијални додаци</t>
  </si>
  <si>
    <t>Феморални додаци</t>
  </si>
  <si>
    <t>Додаци за надокнаду дефеката фемура и тибије</t>
  </si>
  <si>
    <t>NexGen LPS-Flex Femoral/Gender, 00-5x64-01x-5x</t>
  </si>
  <si>
    <t>NexGen Tibia, 00-5980-0x7-0x</t>
  </si>
  <si>
    <t>NexGen LPS-Flex Articular Surfice, 00-5964-0xx-xx</t>
  </si>
  <si>
    <t>NexGen Patella, 00-5972-0xx-xx</t>
  </si>
  <si>
    <t>LCCK Femoral, 00-5994-01x-0x</t>
  </si>
  <si>
    <t>LCCK Articular Surface, 00-5994-0xx-xx</t>
  </si>
  <si>
    <t>NexGen Stem Extension, 00-5988-0xx-xx</t>
  </si>
  <si>
    <t>NexGen Block/Wedge, 00-5988-00x-xx</t>
  </si>
  <si>
    <t>NexGen Femoral Augment, 00-5990-0xx-xx</t>
  </si>
  <si>
    <t>TM Cone Femur/Tibia, 00-5450-0xx-xx</t>
  </si>
  <si>
    <t>Zimmer TMT Inc, SAD</t>
  </si>
  <si>
    <t>RHK Femoral Component, 00-5880-01x-0x</t>
  </si>
  <si>
    <t>RHK Tibia, 00-5880-00x-0x</t>
  </si>
  <si>
    <t>RHK Insert, 00-5880-0x0-xx</t>
  </si>
  <si>
    <t>RHK Full Tibial Block, 00-5880-00x-10</t>
  </si>
  <si>
    <t>УКУПНО ЗА ПАРТИЈУ 32:</t>
  </si>
  <si>
    <t xml:space="preserve">Уникондиларна ендопротеза колена за медијални компартмент, тип 1  </t>
  </si>
  <si>
    <t>Тибијални инсерт</t>
  </si>
  <si>
    <t>Oxford PKS Twin Peg Cemented Femur, 1669xx</t>
  </si>
  <si>
    <t>Oxford PKS Cemented Tibia,  1547xx</t>
  </si>
  <si>
    <t>Oxford PKS Meniscal Bearing, 159xxx</t>
  </si>
  <si>
    <t>KK19001</t>
  </si>
  <si>
    <t>KK19002</t>
  </si>
  <si>
    <t>KK19003</t>
  </si>
  <si>
    <t>KK19004</t>
  </si>
  <si>
    <t>KK19005</t>
  </si>
  <si>
    <t>KK19006</t>
  </si>
  <si>
    <t>KK19007</t>
  </si>
  <si>
    <t>KK19023</t>
  </si>
  <si>
    <t>KK19024</t>
  </si>
  <si>
    <t>KK19030</t>
  </si>
  <si>
    <t>KK19031</t>
  </si>
  <si>
    <t>KK19040</t>
  </si>
  <si>
    <t>KK19065</t>
  </si>
  <si>
    <t>KK19066</t>
  </si>
  <si>
    <t>KK19067</t>
  </si>
  <si>
    <t>KK19068</t>
  </si>
  <si>
    <t>KK19069</t>
  </si>
  <si>
    <t>KK19070</t>
  </si>
  <si>
    <t>KK19071</t>
  </si>
  <si>
    <t>KK19072</t>
  </si>
  <si>
    <t>KK19073</t>
  </si>
  <si>
    <t>KK19074</t>
  </si>
  <si>
    <t>KK19075</t>
  </si>
  <si>
    <t>KK19076</t>
  </si>
  <si>
    <t>KK19077</t>
  </si>
  <si>
    <t>KK19078</t>
  </si>
  <si>
    <t>KK19094</t>
  </si>
  <si>
    <t>KK19095</t>
  </si>
  <si>
    <t>KK19096</t>
  </si>
  <si>
    <t>ПРИЛОГ 3 УГОВОРА - ПОДАЦИ ЗА КВАРТАЛНО ИЗВЕШТАВАЊЕ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</si>
</sst>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9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60" fillId="0" borderId="0" xfId="94" applyFont="1" applyAlignment="1">
      <alignment wrapText="1"/>
      <protection/>
    </xf>
    <xf numFmtId="0" fontId="61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61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1" fillId="56" borderId="25" xfId="0" applyFont="1" applyFill="1" applyBorder="1" applyAlignment="1">
      <alignment horizontal="center" vertical="center" wrapText="1"/>
    </xf>
    <xf numFmtId="0" fontId="3" fillId="56" borderId="25" xfId="99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62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7" fillId="0" borderId="19" xfId="94" applyNumberFormat="1" applyFont="1" applyBorder="1" applyAlignment="1">
      <alignment horizontal="center" vertical="center" wrapText="1"/>
      <protection/>
    </xf>
    <xf numFmtId="0" fontId="62" fillId="0" borderId="19" xfId="0" applyFont="1" applyBorder="1" applyAlignment="1">
      <alignment horizontal="center" vertical="center" wrapText="1"/>
    </xf>
    <xf numFmtId="0" fontId="62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9" xfId="98" applyFont="1" applyFill="1" applyBorder="1" applyAlignment="1">
      <alignment horizontal="center" vertical="center" wrapText="1"/>
      <protection/>
    </xf>
    <xf numFmtId="0" fontId="63" fillId="0" borderId="27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vertical="center" wrapText="1"/>
    </xf>
    <xf numFmtId="0" fontId="63" fillId="0" borderId="27" xfId="0" applyFont="1" applyBorder="1" applyAlignment="1">
      <alignment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28" xfId="0" applyFont="1" applyBorder="1" applyAlignment="1">
      <alignment vertical="center" wrapText="1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4" fontId="62" fillId="57" borderId="27" xfId="0" applyNumberFormat="1" applyFont="1" applyFill="1" applyBorder="1" applyAlignment="1">
      <alignment horizontal="center" vertical="center"/>
    </xf>
    <xf numFmtId="4" fontId="3" fillId="57" borderId="29" xfId="0" applyNumberFormat="1" applyFont="1" applyFill="1" applyBorder="1" applyAlignment="1">
      <alignment horizontal="center" vertical="center" wrapText="1"/>
    </xf>
    <xf numFmtId="4" fontId="61" fillId="0" borderId="25" xfId="0" applyNumberFormat="1" applyFont="1" applyBorder="1" applyAlignment="1">
      <alignment horizontal="center" vertical="center"/>
    </xf>
    <xf numFmtId="4" fontId="61" fillId="0" borderId="26" xfId="0" applyNumberFormat="1" applyFont="1" applyBorder="1" applyAlignment="1">
      <alignment horizontal="center" vertical="center"/>
    </xf>
    <xf numFmtId="4" fontId="64" fillId="0" borderId="19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0" fontId="65" fillId="58" borderId="19" xfId="0" applyFont="1" applyFill="1" applyBorder="1" applyAlignment="1">
      <alignment vertical="center" wrapText="1"/>
    </xf>
    <xf numFmtId="0" fontId="0" fillId="57" borderId="19" xfId="0" applyFont="1" applyFill="1" applyBorder="1" applyAlignment="1">
      <alignment horizontal="center" vertical="center"/>
    </xf>
    <xf numFmtId="0" fontId="62" fillId="0" borderId="28" xfId="0" applyFont="1" applyBorder="1" applyAlignment="1">
      <alignment horizontal="center" vertical="center" wrapText="1"/>
    </xf>
    <xf numFmtId="4" fontId="62" fillId="57" borderId="28" xfId="0" applyNumberFormat="1" applyFont="1" applyFill="1" applyBorder="1" applyAlignment="1">
      <alignment horizontal="center" vertical="center"/>
    </xf>
    <xf numFmtId="3" fontId="62" fillId="0" borderId="25" xfId="0" applyNumberFormat="1" applyFont="1" applyBorder="1" applyAlignment="1">
      <alignment horizontal="center" vertical="center"/>
    </xf>
    <xf numFmtId="3" fontId="66" fillId="0" borderId="19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5" fillId="0" borderId="19" xfId="93" applyFont="1" applyFill="1" applyBorder="1" applyAlignment="1">
      <alignment horizontal="center" vertical="center" wrapText="1"/>
      <protection/>
    </xf>
    <xf numFmtId="0" fontId="24" fillId="0" borderId="27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63" fillId="0" borderId="30" xfId="0" applyFont="1" applyBorder="1" applyAlignment="1">
      <alignment horizontal="right" vertical="center" wrapText="1"/>
    </xf>
    <xf numFmtId="0" fontId="63" fillId="0" borderId="28" xfId="0" applyFont="1" applyBorder="1" applyAlignment="1">
      <alignment horizontal="right" vertical="center" wrapText="1"/>
    </xf>
    <xf numFmtId="0" fontId="63" fillId="0" borderId="31" xfId="0" applyFont="1" applyBorder="1" applyAlignment="1">
      <alignment horizontal="right" vertical="center" wrapText="1"/>
    </xf>
    <xf numFmtId="0" fontId="62" fillId="0" borderId="19" xfId="0" applyFont="1" applyBorder="1" applyAlignment="1">
      <alignment horizontal="center" vertical="center" wrapText="1"/>
    </xf>
    <xf numFmtId="0" fontId="67" fillId="2" borderId="27" xfId="0" applyFont="1" applyFill="1" applyBorder="1" applyAlignment="1">
      <alignment horizontal="left" vertical="center" wrapText="1"/>
    </xf>
    <xf numFmtId="0" fontId="67" fillId="2" borderId="32" xfId="0" applyFont="1" applyFill="1" applyBorder="1" applyAlignment="1">
      <alignment horizontal="left" vertical="center" wrapText="1"/>
    </xf>
    <xf numFmtId="0" fontId="62" fillId="56" borderId="19" xfId="0" applyFont="1" applyFill="1" applyBorder="1" applyAlignment="1">
      <alignment horizontal="right" vertical="center" wrapText="1"/>
    </xf>
    <xf numFmtId="0" fontId="61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1" fillId="56" borderId="27" xfId="0" applyFont="1" applyFill="1" applyBorder="1" applyAlignment="1">
      <alignment horizontal="center" vertical="center" wrapText="1"/>
    </xf>
    <xf numFmtId="0" fontId="61" fillId="56" borderId="29" xfId="0" applyFont="1" applyFill="1" applyBorder="1" applyAlignment="1">
      <alignment horizontal="center" vertical="center" wrapText="1"/>
    </xf>
    <xf numFmtId="0" fontId="63" fillId="0" borderId="29" xfId="0" applyFont="1" applyBorder="1" applyAlignment="1">
      <alignment horizontal="right" vertical="center" wrapText="1"/>
    </xf>
    <xf numFmtId="4" fontId="57" fillId="55" borderId="23" xfId="94" applyNumberFormat="1" applyFont="1" applyFill="1" applyBorder="1" applyAlignment="1">
      <alignment horizontal="center" vertical="center" wrapText="1"/>
      <protection/>
    </xf>
    <xf numFmtId="4" fontId="57" fillId="55" borderId="33" xfId="94" applyNumberFormat="1" applyFont="1" applyFill="1" applyBorder="1" applyAlignment="1">
      <alignment horizontal="center" vertical="center" wrapText="1"/>
      <protection/>
    </xf>
    <xf numFmtId="4" fontId="57" fillId="55" borderId="34" xfId="94" applyNumberFormat="1" applyFont="1" applyFill="1" applyBorder="1" applyAlignment="1">
      <alignment horizontal="center" vertical="center" wrapText="1"/>
      <protection/>
    </xf>
    <xf numFmtId="0" fontId="0" fillId="0" borderId="0" xfId="94" applyFont="1" applyAlignment="1">
      <alignment vertic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4 2" xfId="95"/>
    <cellStyle name="Normal 5" xfId="96"/>
    <cellStyle name="Normal 5 2" xfId="97"/>
    <cellStyle name="Normal 6" xfId="98"/>
    <cellStyle name="Normal_Priznto djuture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5" width="14.140625" style="0" customWidth="1"/>
    <col min="6" max="6" width="30.421875" style="0" customWidth="1"/>
    <col min="7" max="7" width="14.7109375" style="0" customWidth="1"/>
    <col min="8" max="8" width="12.28125" style="0" customWidth="1"/>
    <col min="9" max="9" width="12.28125" style="18" customWidth="1"/>
    <col min="10" max="10" width="14.57421875" style="19" hidden="1" customWidth="1"/>
    <col min="11" max="11" width="15.140625" style="18" customWidth="1"/>
    <col min="12" max="12" width="17.421875" style="19" hidden="1" customWidth="1"/>
    <col min="13" max="13" width="18.7109375" style="18" customWidth="1"/>
    <col min="14" max="14" width="13.421875" style="19" hidden="1" customWidth="1"/>
    <col min="15" max="16" width="9.140625" style="18" customWidth="1"/>
    <col min="17" max="17" width="9.140625" style="0" customWidth="1"/>
  </cols>
  <sheetData>
    <row r="2" spans="1:13" ht="12.75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4" spans="1:6" ht="12.75">
      <c r="A4" s="76" t="s">
        <v>48</v>
      </c>
      <c r="B4" s="76"/>
      <c r="C4" s="76"/>
      <c r="D4" s="76"/>
      <c r="E4" s="76"/>
      <c r="F4" s="76"/>
    </row>
    <row r="6" spans="1:14" ht="48" customHeight="1">
      <c r="A6" s="77" t="s">
        <v>37</v>
      </c>
      <c r="B6" s="78"/>
      <c r="C6" s="20" t="s">
        <v>44</v>
      </c>
      <c r="D6" s="20" t="s">
        <v>30</v>
      </c>
      <c r="E6" s="20" t="s">
        <v>34</v>
      </c>
      <c r="F6" s="31" t="s">
        <v>33</v>
      </c>
      <c r="G6" s="20" t="s">
        <v>4</v>
      </c>
      <c r="H6" s="21" t="s">
        <v>5</v>
      </c>
      <c r="I6" s="22" t="s">
        <v>6</v>
      </c>
      <c r="J6" s="24" t="s">
        <v>7</v>
      </c>
      <c r="K6" s="22" t="s">
        <v>8</v>
      </c>
      <c r="L6" s="24" t="s">
        <v>9</v>
      </c>
      <c r="M6" s="22" t="s">
        <v>1</v>
      </c>
      <c r="N6" s="24" t="s">
        <v>22</v>
      </c>
    </row>
    <row r="7" spans="1:14" ht="30" customHeight="1">
      <c r="A7" s="70">
        <v>1</v>
      </c>
      <c r="B7" s="71" t="s">
        <v>60</v>
      </c>
      <c r="C7" s="72"/>
      <c r="D7" s="39"/>
      <c r="E7" s="36"/>
      <c r="F7" s="41"/>
      <c r="G7" s="49"/>
      <c r="H7" s="30"/>
      <c r="I7" s="60"/>
      <c r="J7" s="25"/>
      <c r="K7" s="52"/>
      <c r="L7" s="34"/>
      <c r="M7" s="35"/>
      <c r="N7" s="24"/>
    </row>
    <row r="8" spans="1:14" ht="24" customHeight="1">
      <c r="A8" s="70"/>
      <c r="B8" s="46" t="s">
        <v>38</v>
      </c>
      <c r="C8" s="47" t="s">
        <v>45</v>
      </c>
      <c r="D8" s="64" t="s">
        <v>122</v>
      </c>
      <c r="E8" s="40"/>
      <c r="F8" s="65" t="s">
        <v>54</v>
      </c>
      <c r="G8" s="42" t="s">
        <v>59</v>
      </c>
      <c r="H8" s="58" t="s">
        <v>36</v>
      </c>
      <c r="I8" s="61"/>
      <c r="J8" s="59">
        <v>70000</v>
      </c>
      <c r="K8" s="54">
        <v>70000</v>
      </c>
      <c r="L8" s="51">
        <f>I8*K8</f>
        <v>0</v>
      </c>
      <c r="M8" s="35">
        <f>K8*I8</f>
        <v>0</v>
      </c>
      <c r="N8" s="24"/>
    </row>
    <row r="9" spans="1:14" ht="24" customHeight="1">
      <c r="A9" s="70"/>
      <c r="B9" s="46" t="s">
        <v>39</v>
      </c>
      <c r="C9" s="47" t="s">
        <v>46</v>
      </c>
      <c r="D9" s="64" t="s">
        <v>123</v>
      </c>
      <c r="E9" s="40"/>
      <c r="F9" s="65" t="s">
        <v>55</v>
      </c>
      <c r="G9" s="42" t="s">
        <v>59</v>
      </c>
      <c r="H9" s="58" t="s">
        <v>36</v>
      </c>
      <c r="I9" s="61"/>
      <c r="J9" s="59">
        <v>35500</v>
      </c>
      <c r="K9" s="54">
        <v>35500</v>
      </c>
      <c r="L9" s="51">
        <f>I9*K9</f>
        <v>0</v>
      </c>
      <c r="M9" s="35">
        <f>K9*I9</f>
        <v>0</v>
      </c>
      <c r="N9" s="24"/>
    </row>
    <row r="10" spans="1:14" ht="24" customHeight="1">
      <c r="A10" s="70"/>
      <c r="B10" s="46" t="s">
        <v>40</v>
      </c>
      <c r="C10" s="47" t="s">
        <v>52</v>
      </c>
      <c r="D10" s="64" t="s">
        <v>124</v>
      </c>
      <c r="E10" s="40"/>
      <c r="F10" s="65" t="s">
        <v>56</v>
      </c>
      <c r="G10" s="42" t="s">
        <v>59</v>
      </c>
      <c r="H10" s="58" t="s">
        <v>36</v>
      </c>
      <c r="I10" s="61"/>
      <c r="J10" s="59">
        <v>21500</v>
      </c>
      <c r="K10" s="54">
        <v>21500</v>
      </c>
      <c r="L10" s="51">
        <f>I10*K10</f>
        <v>0</v>
      </c>
      <c r="M10" s="35">
        <f>K10*I10</f>
        <v>0</v>
      </c>
      <c r="N10" s="24"/>
    </row>
    <row r="11" spans="1:14" ht="24" customHeight="1">
      <c r="A11" s="70"/>
      <c r="B11" s="46" t="s">
        <v>50</v>
      </c>
      <c r="C11" s="47" t="s">
        <v>47</v>
      </c>
      <c r="D11" s="64" t="s">
        <v>125</v>
      </c>
      <c r="E11" s="40"/>
      <c r="F11" s="65" t="s">
        <v>57</v>
      </c>
      <c r="G11" s="42" t="s">
        <v>59</v>
      </c>
      <c r="H11" s="58" t="s">
        <v>36</v>
      </c>
      <c r="I11" s="61"/>
      <c r="J11" s="59">
        <v>16000</v>
      </c>
      <c r="K11" s="54">
        <v>16000</v>
      </c>
      <c r="L11" s="51">
        <f>I11*K11</f>
        <v>0</v>
      </c>
      <c r="M11" s="35">
        <f>K11*I11</f>
        <v>0</v>
      </c>
      <c r="N11" s="24"/>
    </row>
    <row r="12" spans="1:14" ht="24" customHeight="1">
      <c r="A12" s="70"/>
      <c r="B12" s="46" t="s">
        <v>51</v>
      </c>
      <c r="C12" s="47" t="s">
        <v>53</v>
      </c>
      <c r="D12" s="64" t="s">
        <v>126</v>
      </c>
      <c r="E12" s="40"/>
      <c r="F12" s="65" t="s">
        <v>58</v>
      </c>
      <c r="G12" s="42" t="s">
        <v>59</v>
      </c>
      <c r="H12" s="58" t="s">
        <v>36</v>
      </c>
      <c r="I12" s="61"/>
      <c r="J12" s="59">
        <v>1000</v>
      </c>
      <c r="K12" s="54">
        <v>1000</v>
      </c>
      <c r="L12" s="51">
        <f>I12*K12</f>
        <v>0</v>
      </c>
      <c r="M12" s="35">
        <f>K12*I12</f>
        <v>0</v>
      </c>
      <c r="N12" s="24"/>
    </row>
    <row r="13" spans="1:14" ht="19.5" customHeight="1">
      <c r="A13" s="43"/>
      <c r="B13" s="45"/>
      <c r="C13" s="67" t="s">
        <v>62</v>
      </c>
      <c r="D13" s="68"/>
      <c r="E13" s="68"/>
      <c r="F13" s="67"/>
      <c r="G13" s="67"/>
      <c r="H13" s="68"/>
      <c r="I13" s="69"/>
      <c r="J13" s="25"/>
      <c r="K13" s="53"/>
      <c r="L13" s="34">
        <f>SUM(L8:L12)</f>
        <v>0</v>
      </c>
      <c r="M13" s="35">
        <f>SUM(M8:M12)</f>
        <v>0</v>
      </c>
      <c r="N13" s="24">
        <v>1</v>
      </c>
    </row>
    <row r="14" spans="1:14" ht="30" customHeight="1">
      <c r="A14" s="70">
        <v>2</v>
      </c>
      <c r="B14" s="71" t="s">
        <v>61</v>
      </c>
      <c r="C14" s="72"/>
      <c r="D14" s="39"/>
      <c r="E14" s="36"/>
      <c r="F14" s="41"/>
      <c r="G14" s="49"/>
      <c r="H14" s="44"/>
      <c r="I14" s="60"/>
      <c r="J14" s="25"/>
      <c r="K14" s="52"/>
      <c r="L14" s="34"/>
      <c r="M14" s="35"/>
      <c r="N14" s="24"/>
    </row>
    <row r="15" spans="1:14" ht="24" customHeight="1">
      <c r="A15" s="70"/>
      <c r="B15" s="46" t="s">
        <v>38</v>
      </c>
      <c r="C15" s="47" t="s">
        <v>45</v>
      </c>
      <c r="D15" s="64" t="s">
        <v>127</v>
      </c>
      <c r="E15" s="40"/>
      <c r="F15" s="66" t="s">
        <v>64</v>
      </c>
      <c r="G15" s="42" t="s">
        <v>65</v>
      </c>
      <c r="H15" s="58" t="s">
        <v>36</v>
      </c>
      <c r="I15" s="62"/>
      <c r="J15" s="59">
        <v>70000</v>
      </c>
      <c r="K15" s="54">
        <v>70000</v>
      </c>
      <c r="L15" s="51">
        <f>I15*K15</f>
        <v>0</v>
      </c>
      <c r="M15" s="35">
        <f>K15*I15</f>
        <v>0</v>
      </c>
      <c r="N15" s="24"/>
    </row>
    <row r="16" spans="1:14" ht="24" customHeight="1">
      <c r="A16" s="70"/>
      <c r="B16" s="46" t="s">
        <v>39</v>
      </c>
      <c r="C16" s="47" t="s">
        <v>46</v>
      </c>
      <c r="D16" s="64" t="s">
        <v>123</v>
      </c>
      <c r="E16" s="40"/>
      <c r="F16" s="66" t="s">
        <v>55</v>
      </c>
      <c r="G16" s="42" t="s">
        <v>59</v>
      </c>
      <c r="H16" s="58" t="s">
        <v>36</v>
      </c>
      <c r="I16" s="62"/>
      <c r="J16" s="59">
        <v>35500</v>
      </c>
      <c r="K16" s="54">
        <v>35500</v>
      </c>
      <c r="L16" s="51">
        <f>I16*K16</f>
        <v>0</v>
      </c>
      <c r="M16" s="35">
        <f>K16*I16</f>
        <v>0</v>
      </c>
      <c r="N16" s="24"/>
    </row>
    <row r="17" spans="1:14" ht="24" customHeight="1">
      <c r="A17" s="70"/>
      <c r="B17" s="46" t="s">
        <v>40</v>
      </c>
      <c r="C17" s="47" t="s">
        <v>52</v>
      </c>
      <c r="D17" s="64" t="s">
        <v>124</v>
      </c>
      <c r="E17" s="40"/>
      <c r="F17" s="66" t="s">
        <v>56</v>
      </c>
      <c r="G17" s="42" t="s">
        <v>59</v>
      </c>
      <c r="H17" s="58" t="s">
        <v>36</v>
      </c>
      <c r="I17" s="62"/>
      <c r="J17" s="59">
        <v>21500</v>
      </c>
      <c r="K17" s="54">
        <v>21500</v>
      </c>
      <c r="L17" s="51">
        <f>I17*K17</f>
        <v>0</v>
      </c>
      <c r="M17" s="35">
        <f>K17*I17</f>
        <v>0</v>
      </c>
      <c r="N17" s="24"/>
    </row>
    <row r="18" spans="1:14" ht="24" customHeight="1">
      <c r="A18" s="70"/>
      <c r="B18" s="46" t="s">
        <v>50</v>
      </c>
      <c r="C18" s="47" t="s">
        <v>47</v>
      </c>
      <c r="D18" s="64" t="s">
        <v>125</v>
      </c>
      <c r="E18" s="40"/>
      <c r="F18" s="66" t="s">
        <v>57</v>
      </c>
      <c r="G18" s="42" t="s">
        <v>59</v>
      </c>
      <c r="H18" s="58" t="s">
        <v>36</v>
      </c>
      <c r="I18" s="62"/>
      <c r="J18" s="59">
        <v>16000</v>
      </c>
      <c r="K18" s="54">
        <v>16000</v>
      </c>
      <c r="L18" s="51">
        <f>I18*K18</f>
        <v>0</v>
      </c>
      <c r="M18" s="35">
        <f>K18*I18</f>
        <v>0</v>
      </c>
      <c r="N18" s="24"/>
    </row>
    <row r="19" spans="1:14" ht="24" customHeight="1">
      <c r="A19" s="70"/>
      <c r="B19" s="46" t="s">
        <v>51</v>
      </c>
      <c r="C19" s="47" t="s">
        <v>53</v>
      </c>
      <c r="D19" s="64" t="s">
        <v>126</v>
      </c>
      <c r="E19" s="40"/>
      <c r="F19" s="66" t="s">
        <v>58</v>
      </c>
      <c r="G19" s="42" t="s">
        <v>59</v>
      </c>
      <c r="H19" s="58" t="s">
        <v>36</v>
      </c>
      <c r="I19" s="62"/>
      <c r="J19" s="59">
        <v>1000</v>
      </c>
      <c r="K19" s="54">
        <v>1000</v>
      </c>
      <c r="L19" s="51">
        <f>I19*K19</f>
        <v>0</v>
      </c>
      <c r="M19" s="35">
        <f>K19*I19</f>
        <v>0</v>
      </c>
      <c r="N19" s="24"/>
    </row>
    <row r="20" spans="1:14" ht="19.5" customHeight="1">
      <c r="A20" s="43"/>
      <c r="B20" s="45"/>
      <c r="C20" s="67" t="s">
        <v>63</v>
      </c>
      <c r="D20" s="68"/>
      <c r="E20" s="68"/>
      <c r="F20" s="67"/>
      <c r="G20" s="67"/>
      <c r="H20" s="68"/>
      <c r="I20" s="69"/>
      <c r="J20" s="25"/>
      <c r="K20" s="53"/>
      <c r="L20" s="34">
        <f>SUM(L15:L19)</f>
        <v>0</v>
      </c>
      <c r="M20" s="35">
        <f>SUM(M15:M19)</f>
        <v>0</v>
      </c>
      <c r="N20" s="24">
        <v>1</v>
      </c>
    </row>
    <row r="21" spans="1:14" ht="30" customHeight="1">
      <c r="A21" s="70">
        <v>3</v>
      </c>
      <c r="B21" s="71" t="s">
        <v>68</v>
      </c>
      <c r="C21" s="72"/>
      <c r="D21" s="39"/>
      <c r="E21" s="36"/>
      <c r="F21" s="41"/>
      <c r="G21" s="49"/>
      <c r="H21" s="44"/>
      <c r="I21" s="60"/>
      <c r="J21" s="25"/>
      <c r="K21" s="52"/>
      <c r="L21" s="34"/>
      <c r="M21" s="35"/>
      <c r="N21" s="24"/>
    </row>
    <row r="22" spans="1:14" ht="24" customHeight="1">
      <c r="A22" s="70"/>
      <c r="B22" s="46" t="s">
        <v>38</v>
      </c>
      <c r="C22" s="47" t="s">
        <v>45</v>
      </c>
      <c r="D22" s="64" t="s">
        <v>127</v>
      </c>
      <c r="E22" s="40"/>
      <c r="F22" s="66" t="s">
        <v>64</v>
      </c>
      <c r="G22" s="42" t="s">
        <v>65</v>
      </c>
      <c r="H22" s="58" t="s">
        <v>36</v>
      </c>
      <c r="I22" s="62"/>
      <c r="J22" s="59">
        <v>70000</v>
      </c>
      <c r="K22" s="54">
        <v>70000</v>
      </c>
      <c r="L22" s="51">
        <f>I22*K22</f>
        <v>0</v>
      </c>
      <c r="M22" s="35">
        <f>K22*I22</f>
        <v>0</v>
      </c>
      <c r="N22" s="24"/>
    </row>
    <row r="23" spans="1:14" ht="24" customHeight="1">
      <c r="A23" s="70"/>
      <c r="B23" s="46" t="s">
        <v>39</v>
      </c>
      <c r="C23" s="47" t="s">
        <v>46</v>
      </c>
      <c r="D23" s="64" t="s">
        <v>123</v>
      </c>
      <c r="E23" s="40"/>
      <c r="F23" s="66" t="s">
        <v>55</v>
      </c>
      <c r="G23" s="42" t="s">
        <v>59</v>
      </c>
      <c r="H23" s="58" t="s">
        <v>36</v>
      </c>
      <c r="I23" s="62"/>
      <c r="J23" s="59">
        <v>35500</v>
      </c>
      <c r="K23" s="54">
        <v>35500</v>
      </c>
      <c r="L23" s="51">
        <f>I23*K23</f>
        <v>0</v>
      </c>
      <c r="M23" s="35">
        <f>K23*I23</f>
        <v>0</v>
      </c>
      <c r="N23" s="24"/>
    </row>
    <row r="24" spans="1:14" ht="24" customHeight="1">
      <c r="A24" s="70"/>
      <c r="B24" s="46" t="s">
        <v>40</v>
      </c>
      <c r="C24" s="47" t="s">
        <v>52</v>
      </c>
      <c r="D24" s="64" t="s">
        <v>124</v>
      </c>
      <c r="E24" s="40"/>
      <c r="F24" s="66" t="s">
        <v>56</v>
      </c>
      <c r="G24" s="42" t="s">
        <v>59</v>
      </c>
      <c r="H24" s="58" t="s">
        <v>36</v>
      </c>
      <c r="I24" s="62"/>
      <c r="J24" s="59">
        <v>21500</v>
      </c>
      <c r="K24" s="54">
        <v>21500</v>
      </c>
      <c r="L24" s="51">
        <f>I24*K24</f>
        <v>0</v>
      </c>
      <c r="M24" s="35">
        <f>K24*I24</f>
        <v>0</v>
      </c>
      <c r="N24" s="24"/>
    </row>
    <row r="25" spans="1:14" ht="24" customHeight="1">
      <c r="A25" s="70"/>
      <c r="B25" s="46" t="s">
        <v>50</v>
      </c>
      <c r="C25" s="47" t="s">
        <v>47</v>
      </c>
      <c r="D25" s="64" t="s">
        <v>128</v>
      </c>
      <c r="E25" s="40"/>
      <c r="F25" s="66" t="s">
        <v>67</v>
      </c>
      <c r="G25" s="42" t="s">
        <v>65</v>
      </c>
      <c r="H25" s="58" t="s">
        <v>36</v>
      </c>
      <c r="I25" s="62"/>
      <c r="J25" s="59">
        <v>51500</v>
      </c>
      <c r="K25" s="54">
        <v>51500</v>
      </c>
      <c r="L25" s="51">
        <f>I25*K25</f>
        <v>0</v>
      </c>
      <c r="M25" s="35">
        <f>K25*I25</f>
        <v>0</v>
      </c>
      <c r="N25" s="24"/>
    </row>
    <row r="26" spans="1:14" ht="24" customHeight="1">
      <c r="A26" s="70"/>
      <c r="B26" s="46" t="s">
        <v>51</v>
      </c>
      <c r="C26" s="47" t="s">
        <v>53</v>
      </c>
      <c r="D26" s="64" t="s">
        <v>126</v>
      </c>
      <c r="E26" s="40"/>
      <c r="F26" s="66" t="s">
        <v>58</v>
      </c>
      <c r="G26" s="42" t="s">
        <v>59</v>
      </c>
      <c r="H26" s="58" t="s">
        <v>36</v>
      </c>
      <c r="I26" s="62"/>
      <c r="J26" s="59">
        <v>1000</v>
      </c>
      <c r="K26" s="54">
        <v>1000</v>
      </c>
      <c r="L26" s="51">
        <f>I26*K26</f>
        <v>0</v>
      </c>
      <c r="M26" s="35">
        <f>K26*I26</f>
        <v>0</v>
      </c>
      <c r="N26" s="24"/>
    </row>
    <row r="27" spans="1:14" ht="19.5" customHeight="1">
      <c r="A27" s="43"/>
      <c r="B27" s="45"/>
      <c r="C27" s="67" t="s">
        <v>66</v>
      </c>
      <c r="D27" s="68"/>
      <c r="E27" s="68"/>
      <c r="F27" s="67"/>
      <c r="G27" s="67"/>
      <c r="H27" s="68"/>
      <c r="I27" s="69"/>
      <c r="J27" s="25"/>
      <c r="K27" s="53"/>
      <c r="L27" s="34">
        <f>SUM(L22:L26)</f>
        <v>0</v>
      </c>
      <c r="M27" s="35">
        <f>SUM(M22:M26)</f>
        <v>0</v>
      </c>
      <c r="N27" s="24">
        <v>1</v>
      </c>
    </row>
    <row r="28" spans="1:14" ht="30" customHeight="1">
      <c r="A28" s="70">
        <v>7</v>
      </c>
      <c r="B28" s="71" t="s">
        <v>69</v>
      </c>
      <c r="C28" s="72"/>
      <c r="D28" s="39"/>
      <c r="E28" s="36"/>
      <c r="F28" s="41"/>
      <c r="G28" s="49"/>
      <c r="H28" s="44"/>
      <c r="I28" s="23"/>
      <c r="J28" s="25"/>
      <c r="K28" s="52"/>
      <c r="L28" s="34"/>
      <c r="M28" s="35"/>
      <c r="N28" s="24"/>
    </row>
    <row r="29" spans="1:14" ht="24" customHeight="1">
      <c r="A29" s="70"/>
      <c r="B29" s="46" t="s">
        <v>38</v>
      </c>
      <c r="C29" s="47" t="s">
        <v>45</v>
      </c>
      <c r="D29" s="64" t="s">
        <v>122</v>
      </c>
      <c r="E29" s="40"/>
      <c r="F29" s="66" t="s">
        <v>54</v>
      </c>
      <c r="G29" s="42" t="s">
        <v>59</v>
      </c>
      <c r="H29" s="48" t="s">
        <v>36</v>
      </c>
      <c r="I29" s="23"/>
      <c r="J29" s="50">
        <v>70000</v>
      </c>
      <c r="K29" s="54">
        <v>70000</v>
      </c>
      <c r="L29" s="51">
        <f>I29*K29</f>
        <v>0</v>
      </c>
      <c r="M29" s="35">
        <f>K29*I29</f>
        <v>0</v>
      </c>
      <c r="N29" s="24"/>
    </row>
    <row r="30" spans="1:14" ht="24" customHeight="1">
      <c r="A30" s="70"/>
      <c r="B30" s="46" t="s">
        <v>39</v>
      </c>
      <c r="C30" s="47" t="s">
        <v>46</v>
      </c>
      <c r="D30" s="64" t="s">
        <v>129</v>
      </c>
      <c r="E30" s="40"/>
      <c r="F30" s="66" t="s">
        <v>71</v>
      </c>
      <c r="G30" s="42" t="s">
        <v>72</v>
      </c>
      <c r="H30" s="48" t="s">
        <v>36</v>
      </c>
      <c r="I30" s="23"/>
      <c r="J30" s="50">
        <v>52100</v>
      </c>
      <c r="K30" s="54">
        <v>52100</v>
      </c>
      <c r="L30" s="51">
        <f>I30*K30</f>
        <v>0</v>
      </c>
      <c r="M30" s="35">
        <f>K30*I30</f>
        <v>0</v>
      </c>
      <c r="N30" s="24"/>
    </row>
    <row r="31" spans="1:14" ht="24" customHeight="1">
      <c r="A31" s="70"/>
      <c r="B31" s="46" t="s">
        <v>40</v>
      </c>
      <c r="C31" s="47" t="s">
        <v>52</v>
      </c>
      <c r="D31" s="64" t="s">
        <v>130</v>
      </c>
      <c r="E31" s="40"/>
      <c r="F31" s="66" t="s">
        <v>73</v>
      </c>
      <c r="G31" s="42" t="s">
        <v>72</v>
      </c>
      <c r="H31" s="48" t="s">
        <v>36</v>
      </c>
      <c r="I31" s="23"/>
      <c r="J31" s="50">
        <v>21500</v>
      </c>
      <c r="K31" s="54">
        <v>21500</v>
      </c>
      <c r="L31" s="51">
        <f>I31*K31</f>
        <v>0</v>
      </c>
      <c r="M31" s="35">
        <f>K31*I31</f>
        <v>0</v>
      </c>
      <c r="N31" s="24"/>
    </row>
    <row r="32" spans="1:14" ht="24" customHeight="1">
      <c r="A32" s="70"/>
      <c r="B32" s="46" t="s">
        <v>50</v>
      </c>
      <c r="C32" s="47" t="s">
        <v>47</v>
      </c>
      <c r="D32" s="64" t="s">
        <v>125</v>
      </c>
      <c r="E32" s="40"/>
      <c r="F32" s="66" t="s">
        <v>57</v>
      </c>
      <c r="G32" s="42" t="s">
        <v>59</v>
      </c>
      <c r="H32" s="48" t="s">
        <v>36</v>
      </c>
      <c r="I32" s="23"/>
      <c r="J32" s="50">
        <v>16000</v>
      </c>
      <c r="K32" s="54">
        <v>16000</v>
      </c>
      <c r="L32" s="51">
        <f>I32*K32</f>
        <v>0</v>
      </c>
      <c r="M32" s="35">
        <f>K32*I32</f>
        <v>0</v>
      </c>
      <c r="N32" s="24"/>
    </row>
    <row r="33" spans="1:14" ht="19.5" customHeight="1">
      <c r="A33" s="43"/>
      <c r="B33" s="45"/>
      <c r="C33" s="67" t="s">
        <v>70</v>
      </c>
      <c r="D33" s="68"/>
      <c r="E33" s="68"/>
      <c r="F33" s="67"/>
      <c r="G33" s="67"/>
      <c r="H33" s="68"/>
      <c r="I33" s="79"/>
      <c r="J33" s="25"/>
      <c r="K33" s="53"/>
      <c r="L33" s="34">
        <f>SUM(L29:L32)</f>
        <v>0</v>
      </c>
      <c r="M33" s="35">
        <f>SUM(M29:M32)</f>
        <v>0</v>
      </c>
      <c r="N33" s="24">
        <v>1</v>
      </c>
    </row>
    <row r="34" spans="1:14" ht="30" customHeight="1">
      <c r="A34" s="70">
        <v>9</v>
      </c>
      <c r="B34" s="71" t="s">
        <v>75</v>
      </c>
      <c r="C34" s="72"/>
      <c r="D34" s="39"/>
      <c r="E34" s="36"/>
      <c r="F34" s="41"/>
      <c r="G34" s="49"/>
      <c r="H34" s="44"/>
      <c r="I34" s="23"/>
      <c r="J34" s="25"/>
      <c r="K34" s="52"/>
      <c r="L34" s="34"/>
      <c r="M34" s="35"/>
      <c r="N34" s="24"/>
    </row>
    <row r="35" spans="1:14" ht="24" customHeight="1">
      <c r="A35" s="70"/>
      <c r="B35" s="46" t="s">
        <v>38</v>
      </c>
      <c r="C35" s="47" t="s">
        <v>45</v>
      </c>
      <c r="D35" s="64" t="s">
        <v>131</v>
      </c>
      <c r="E35" s="40"/>
      <c r="F35" s="66" t="s">
        <v>76</v>
      </c>
      <c r="G35" s="42" t="s">
        <v>77</v>
      </c>
      <c r="H35" s="48" t="s">
        <v>36</v>
      </c>
      <c r="I35" s="23"/>
      <c r="J35" s="50">
        <v>24000</v>
      </c>
      <c r="K35" s="54">
        <v>24000</v>
      </c>
      <c r="L35" s="51">
        <f>I35*K35</f>
        <v>0</v>
      </c>
      <c r="M35" s="35">
        <f>K35*I35</f>
        <v>0</v>
      </c>
      <c r="N35" s="24"/>
    </row>
    <row r="36" spans="1:14" ht="24" customHeight="1">
      <c r="A36" s="70"/>
      <c r="B36" s="46" t="s">
        <v>39</v>
      </c>
      <c r="C36" s="47" t="s">
        <v>46</v>
      </c>
      <c r="D36" s="64" t="s">
        <v>123</v>
      </c>
      <c r="E36" s="40"/>
      <c r="F36" s="66" t="s">
        <v>55</v>
      </c>
      <c r="G36" s="42" t="s">
        <v>59</v>
      </c>
      <c r="H36" s="48" t="s">
        <v>36</v>
      </c>
      <c r="I36" s="23"/>
      <c r="J36" s="50">
        <v>35500</v>
      </c>
      <c r="K36" s="54">
        <v>35500</v>
      </c>
      <c r="L36" s="51">
        <f>I36*K36</f>
        <v>0</v>
      </c>
      <c r="M36" s="35">
        <f>K36*I36</f>
        <v>0</v>
      </c>
      <c r="N36" s="24"/>
    </row>
    <row r="37" spans="1:14" ht="24" customHeight="1">
      <c r="A37" s="70"/>
      <c r="B37" s="46" t="s">
        <v>40</v>
      </c>
      <c r="C37" s="47" t="s">
        <v>52</v>
      </c>
      <c r="D37" s="64" t="s">
        <v>124</v>
      </c>
      <c r="E37" s="40"/>
      <c r="F37" s="66" t="s">
        <v>56</v>
      </c>
      <c r="G37" s="42" t="s">
        <v>59</v>
      </c>
      <c r="H37" s="48" t="s">
        <v>36</v>
      </c>
      <c r="I37" s="23"/>
      <c r="J37" s="50">
        <v>21500</v>
      </c>
      <c r="K37" s="54">
        <v>21500</v>
      </c>
      <c r="L37" s="51">
        <f>I37*K37</f>
        <v>0</v>
      </c>
      <c r="M37" s="35">
        <f>K37*I37</f>
        <v>0</v>
      </c>
      <c r="N37" s="24"/>
    </row>
    <row r="38" spans="1:14" ht="24" customHeight="1">
      <c r="A38" s="70"/>
      <c r="B38" s="46" t="s">
        <v>50</v>
      </c>
      <c r="C38" s="47" t="s">
        <v>47</v>
      </c>
      <c r="D38" s="64" t="s">
        <v>132</v>
      </c>
      <c r="E38" s="40"/>
      <c r="F38" s="66" t="s">
        <v>78</v>
      </c>
      <c r="G38" s="42" t="s">
        <v>72</v>
      </c>
      <c r="H38" s="48" t="s">
        <v>36</v>
      </c>
      <c r="I38" s="23"/>
      <c r="J38" s="50">
        <v>16000</v>
      </c>
      <c r="K38" s="54">
        <v>16000</v>
      </c>
      <c r="L38" s="51">
        <f>I38*K38</f>
        <v>0</v>
      </c>
      <c r="M38" s="35">
        <f>K38*I38</f>
        <v>0</v>
      </c>
      <c r="N38" s="24"/>
    </row>
    <row r="39" spans="1:14" ht="24" customHeight="1">
      <c r="A39" s="70"/>
      <c r="B39" s="46" t="s">
        <v>51</v>
      </c>
      <c r="C39" s="47" t="s">
        <v>53</v>
      </c>
      <c r="D39" s="64" t="s">
        <v>126</v>
      </c>
      <c r="E39" s="40"/>
      <c r="F39" s="66" t="s">
        <v>58</v>
      </c>
      <c r="G39" s="42" t="s">
        <v>59</v>
      </c>
      <c r="H39" s="48" t="s">
        <v>36</v>
      </c>
      <c r="I39" s="23"/>
      <c r="J39" s="50">
        <v>1000</v>
      </c>
      <c r="K39" s="54">
        <v>1000</v>
      </c>
      <c r="L39" s="51">
        <f>I39*K39</f>
        <v>0</v>
      </c>
      <c r="M39" s="35">
        <f>K39*I39</f>
        <v>0</v>
      </c>
      <c r="N39" s="24"/>
    </row>
    <row r="40" spans="1:14" ht="19.5" customHeight="1">
      <c r="A40" s="43"/>
      <c r="B40" s="45"/>
      <c r="C40" s="67" t="s">
        <v>74</v>
      </c>
      <c r="D40" s="68"/>
      <c r="E40" s="68"/>
      <c r="F40" s="67"/>
      <c r="G40" s="67"/>
      <c r="H40" s="68"/>
      <c r="I40" s="79"/>
      <c r="J40" s="25"/>
      <c r="K40" s="53"/>
      <c r="L40" s="34">
        <f>SUM(L35:L39)</f>
        <v>0</v>
      </c>
      <c r="M40" s="35">
        <f>SUM(M35:M39)</f>
        <v>0</v>
      </c>
      <c r="N40" s="24">
        <v>1</v>
      </c>
    </row>
    <row r="41" spans="1:14" ht="30" customHeight="1">
      <c r="A41" s="70">
        <v>14</v>
      </c>
      <c r="B41" s="71" t="s">
        <v>80</v>
      </c>
      <c r="C41" s="72"/>
      <c r="D41" s="39"/>
      <c r="E41" s="36"/>
      <c r="F41" s="41"/>
      <c r="G41" s="49"/>
      <c r="H41" s="44"/>
      <c r="I41" s="23"/>
      <c r="J41" s="25"/>
      <c r="K41" s="52"/>
      <c r="L41" s="34"/>
      <c r="M41" s="35"/>
      <c r="N41" s="24"/>
    </row>
    <row r="42" spans="1:14" ht="24" customHeight="1">
      <c r="A42" s="70"/>
      <c r="B42" s="46" t="s">
        <v>38</v>
      </c>
      <c r="C42" s="55" t="s">
        <v>45</v>
      </c>
      <c r="D42" s="64" t="s">
        <v>131</v>
      </c>
      <c r="E42" s="40"/>
      <c r="F42" s="66" t="s">
        <v>76</v>
      </c>
      <c r="G42" s="42" t="s">
        <v>77</v>
      </c>
      <c r="H42" s="48" t="s">
        <v>36</v>
      </c>
      <c r="I42" s="23"/>
      <c r="J42" s="50">
        <v>24000</v>
      </c>
      <c r="K42" s="54">
        <v>24000</v>
      </c>
      <c r="L42" s="51">
        <f>I42*K42</f>
        <v>0</v>
      </c>
      <c r="M42" s="35">
        <f>K42*I42</f>
        <v>0</v>
      </c>
      <c r="N42" s="24"/>
    </row>
    <row r="43" spans="1:14" ht="24" customHeight="1">
      <c r="A43" s="70"/>
      <c r="B43" s="46" t="s">
        <v>39</v>
      </c>
      <c r="C43" s="55" t="s">
        <v>81</v>
      </c>
      <c r="D43" s="64" t="s">
        <v>133</v>
      </c>
      <c r="E43" s="40"/>
      <c r="F43" s="66" t="s">
        <v>82</v>
      </c>
      <c r="G43" s="42" t="s">
        <v>77</v>
      </c>
      <c r="H43" s="48" t="s">
        <v>36</v>
      </c>
      <c r="I43" s="23"/>
      <c r="J43" s="50">
        <v>27800</v>
      </c>
      <c r="K43" s="54">
        <v>27800</v>
      </c>
      <c r="L43" s="51">
        <f>I43*K43</f>
        <v>0</v>
      </c>
      <c r="M43" s="35">
        <f>K43*I43</f>
        <v>0</v>
      </c>
      <c r="N43" s="24"/>
    </row>
    <row r="44" spans="1:14" ht="24" customHeight="1">
      <c r="A44" s="70"/>
      <c r="B44" s="46" t="s">
        <v>40</v>
      </c>
      <c r="C44" s="55" t="s">
        <v>47</v>
      </c>
      <c r="D44" s="64" t="s">
        <v>132</v>
      </c>
      <c r="E44" s="40"/>
      <c r="F44" s="66" t="s">
        <v>78</v>
      </c>
      <c r="G44" s="42" t="s">
        <v>72</v>
      </c>
      <c r="H44" s="48" t="s">
        <v>36</v>
      </c>
      <c r="I44" s="23"/>
      <c r="J44" s="50">
        <v>16000</v>
      </c>
      <c r="K44" s="54">
        <v>16000</v>
      </c>
      <c r="L44" s="51">
        <f>I44*K44</f>
        <v>0</v>
      </c>
      <c r="M44" s="35">
        <f>K44*I44</f>
        <v>0</v>
      </c>
      <c r="N44" s="24"/>
    </row>
    <row r="45" spans="1:14" ht="19.5" customHeight="1">
      <c r="A45" s="43"/>
      <c r="B45" s="45"/>
      <c r="C45" s="67" t="s">
        <v>79</v>
      </c>
      <c r="D45" s="68"/>
      <c r="E45" s="68"/>
      <c r="F45" s="67"/>
      <c r="G45" s="67"/>
      <c r="H45" s="68"/>
      <c r="I45" s="79"/>
      <c r="J45" s="50"/>
      <c r="K45" s="37"/>
      <c r="L45" s="51">
        <f>SUM(L42:L44)</f>
        <v>0</v>
      </c>
      <c r="M45" s="35">
        <f>SUM(M42:M44)</f>
        <v>0</v>
      </c>
      <c r="N45" s="24">
        <v>1</v>
      </c>
    </row>
    <row r="46" spans="1:14" ht="53.25" customHeight="1">
      <c r="A46" s="70">
        <v>27</v>
      </c>
      <c r="B46" s="71" t="s">
        <v>93</v>
      </c>
      <c r="C46" s="72"/>
      <c r="D46" s="39"/>
      <c r="E46" s="36"/>
      <c r="F46" s="41"/>
      <c r="G46" s="49"/>
      <c r="H46" s="44"/>
      <c r="I46" s="60"/>
      <c r="J46" s="25"/>
      <c r="K46" s="52"/>
      <c r="L46" s="34"/>
      <c r="M46" s="35"/>
      <c r="N46" s="24"/>
    </row>
    <row r="47" spans="1:14" ht="24" customHeight="1">
      <c r="A47" s="70"/>
      <c r="B47" s="46" t="s">
        <v>38</v>
      </c>
      <c r="C47" s="56" t="s">
        <v>94</v>
      </c>
      <c r="D47" s="64" t="s">
        <v>134</v>
      </c>
      <c r="E47" s="40"/>
      <c r="F47" s="42" t="s">
        <v>101</v>
      </c>
      <c r="G47" s="42" t="s">
        <v>59</v>
      </c>
      <c r="H47" s="58" t="s">
        <v>36</v>
      </c>
      <c r="I47" s="63"/>
      <c r="J47" s="59">
        <v>59000</v>
      </c>
      <c r="K47" s="54">
        <v>59000</v>
      </c>
      <c r="L47" s="51">
        <f>I47*K47</f>
        <v>0</v>
      </c>
      <c r="M47" s="35">
        <f>K47*I47</f>
        <v>0</v>
      </c>
      <c r="N47" s="24"/>
    </row>
    <row r="48" spans="1:14" ht="24" customHeight="1">
      <c r="A48" s="70"/>
      <c r="B48" s="46" t="s">
        <v>39</v>
      </c>
      <c r="C48" s="56" t="s">
        <v>95</v>
      </c>
      <c r="D48" s="64" t="s">
        <v>135</v>
      </c>
      <c r="E48" s="40"/>
      <c r="F48" s="42" t="s">
        <v>102</v>
      </c>
      <c r="G48" s="42" t="s">
        <v>59</v>
      </c>
      <c r="H48" s="58" t="s">
        <v>36</v>
      </c>
      <c r="I48" s="63"/>
      <c r="J48" s="59">
        <v>62000</v>
      </c>
      <c r="K48" s="54">
        <v>62000</v>
      </c>
      <c r="L48" s="51">
        <f aca="true" t="shared" si="0" ref="L48:L56">I48*K48</f>
        <v>0</v>
      </c>
      <c r="M48" s="35">
        <f aca="true" t="shared" si="1" ref="M48:M56">K48*I48</f>
        <v>0</v>
      </c>
      <c r="N48" s="24"/>
    </row>
    <row r="49" spans="1:14" ht="24" customHeight="1">
      <c r="A49" s="70"/>
      <c r="B49" s="46" t="s">
        <v>40</v>
      </c>
      <c r="C49" s="56" t="s">
        <v>52</v>
      </c>
      <c r="D49" s="64" t="s">
        <v>136</v>
      </c>
      <c r="E49" s="40"/>
      <c r="F49" s="42" t="s">
        <v>103</v>
      </c>
      <c r="G49" s="42" t="s">
        <v>59</v>
      </c>
      <c r="H49" s="58" t="s">
        <v>36</v>
      </c>
      <c r="I49" s="63"/>
      <c r="J49" s="59">
        <v>16000</v>
      </c>
      <c r="K49" s="54">
        <v>16000</v>
      </c>
      <c r="L49" s="51">
        <f t="shared" si="0"/>
        <v>0</v>
      </c>
      <c r="M49" s="35">
        <f t="shared" si="1"/>
        <v>0</v>
      </c>
      <c r="N49" s="24"/>
    </row>
    <row r="50" spans="1:14" ht="24" customHeight="1">
      <c r="A50" s="70"/>
      <c r="B50" s="46" t="s">
        <v>50</v>
      </c>
      <c r="C50" s="56" t="s">
        <v>96</v>
      </c>
      <c r="D50" s="64" t="s">
        <v>137</v>
      </c>
      <c r="E50" s="40"/>
      <c r="F50" s="42" t="s">
        <v>104</v>
      </c>
      <c r="G50" s="42" t="s">
        <v>59</v>
      </c>
      <c r="H50" s="58" t="s">
        <v>36</v>
      </c>
      <c r="I50" s="62"/>
      <c r="J50" s="59">
        <v>1000</v>
      </c>
      <c r="K50" s="54">
        <v>1000</v>
      </c>
      <c r="L50" s="51">
        <f t="shared" si="0"/>
        <v>0</v>
      </c>
      <c r="M50" s="35">
        <f t="shared" si="1"/>
        <v>0</v>
      </c>
      <c r="N50" s="24"/>
    </row>
    <row r="51" spans="1:14" ht="24" customHeight="1">
      <c r="A51" s="70"/>
      <c r="B51" s="46" t="s">
        <v>51</v>
      </c>
      <c r="C51" s="56" t="s">
        <v>94</v>
      </c>
      <c r="D51" s="64" t="s">
        <v>138</v>
      </c>
      <c r="E51" s="40"/>
      <c r="F51" s="42" t="s">
        <v>105</v>
      </c>
      <c r="G51" s="42" t="s">
        <v>59</v>
      </c>
      <c r="H51" s="58" t="s">
        <v>36</v>
      </c>
      <c r="I51" s="62"/>
      <c r="J51" s="59">
        <v>126100</v>
      </c>
      <c r="K51" s="54">
        <v>126100</v>
      </c>
      <c r="L51" s="51">
        <f t="shared" si="0"/>
        <v>0</v>
      </c>
      <c r="M51" s="35">
        <f t="shared" si="1"/>
        <v>0</v>
      </c>
      <c r="N51" s="24"/>
    </row>
    <row r="52" spans="1:14" ht="24" customHeight="1">
      <c r="A52" s="70"/>
      <c r="B52" s="46" t="s">
        <v>84</v>
      </c>
      <c r="C52" s="56" t="s">
        <v>52</v>
      </c>
      <c r="D52" s="64" t="s">
        <v>139</v>
      </c>
      <c r="E52" s="40"/>
      <c r="F52" s="42" t="s">
        <v>106</v>
      </c>
      <c r="G52" s="42" t="s">
        <v>59</v>
      </c>
      <c r="H52" s="58" t="s">
        <v>36</v>
      </c>
      <c r="I52" s="62"/>
      <c r="J52" s="59">
        <v>34000</v>
      </c>
      <c r="K52" s="54">
        <v>34000</v>
      </c>
      <c r="L52" s="51">
        <f t="shared" si="0"/>
        <v>0</v>
      </c>
      <c r="M52" s="35">
        <f t="shared" si="1"/>
        <v>0</v>
      </c>
      <c r="N52" s="24"/>
    </row>
    <row r="53" spans="1:14" ht="24" customHeight="1">
      <c r="A53" s="70"/>
      <c r="B53" s="46" t="s">
        <v>85</v>
      </c>
      <c r="C53" s="56" t="s">
        <v>97</v>
      </c>
      <c r="D53" s="64" t="s">
        <v>140</v>
      </c>
      <c r="E53" s="40"/>
      <c r="F53" s="42" t="s">
        <v>107</v>
      </c>
      <c r="G53" s="42" t="s">
        <v>59</v>
      </c>
      <c r="H53" s="58" t="s">
        <v>36</v>
      </c>
      <c r="I53" s="62"/>
      <c r="J53" s="59">
        <v>12900</v>
      </c>
      <c r="K53" s="54">
        <v>12900</v>
      </c>
      <c r="L53" s="51">
        <f t="shared" si="0"/>
        <v>0</v>
      </c>
      <c r="M53" s="35">
        <f t="shared" si="1"/>
        <v>0</v>
      </c>
      <c r="N53" s="24"/>
    </row>
    <row r="54" spans="1:14" ht="24" customHeight="1">
      <c r="A54" s="70"/>
      <c r="B54" s="46" t="s">
        <v>86</v>
      </c>
      <c r="C54" s="56" t="s">
        <v>98</v>
      </c>
      <c r="D54" s="64" t="s">
        <v>141</v>
      </c>
      <c r="E54" s="40"/>
      <c r="F54" s="42" t="s">
        <v>108</v>
      </c>
      <c r="G54" s="42" t="s">
        <v>59</v>
      </c>
      <c r="H54" s="58" t="s">
        <v>36</v>
      </c>
      <c r="I54" s="62"/>
      <c r="J54" s="59">
        <v>30000</v>
      </c>
      <c r="K54" s="54">
        <v>30000</v>
      </c>
      <c r="L54" s="51">
        <f t="shared" si="0"/>
        <v>0</v>
      </c>
      <c r="M54" s="35">
        <f t="shared" si="1"/>
        <v>0</v>
      </c>
      <c r="N54" s="24"/>
    </row>
    <row r="55" spans="1:14" ht="24" customHeight="1">
      <c r="A55" s="70"/>
      <c r="B55" s="46" t="s">
        <v>87</v>
      </c>
      <c r="C55" s="56" t="s">
        <v>99</v>
      </c>
      <c r="D55" s="64" t="s">
        <v>142</v>
      </c>
      <c r="E55" s="40"/>
      <c r="F55" s="42" t="s">
        <v>109</v>
      </c>
      <c r="G55" s="42" t="s">
        <v>59</v>
      </c>
      <c r="H55" s="58" t="s">
        <v>36</v>
      </c>
      <c r="I55" s="62"/>
      <c r="J55" s="59">
        <v>34000</v>
      </c>
      <c r="K55" s="54">
        <v>34000</v>
      </c>
      <c r="L55" s="51">
        <f t="shared" si="0"/>
        <v>0</v>
      </c>
      <c r="M55" s="35">
        <f t="shared" si="1"/>
        <v>0</v>
      </c>
      <c r="N55" s="24"/>
    </row>
    <row r="56" spans="1:14" ht="24" customHeight="1">
      <c r="A56" s="70"/>
      <c r="B56" s="46" t="s">
        <v>88</v>
      </c>
      <c r="C56" s="56" t="s">
        <v>100</v>
      </c>
      <c r="D56" s="64" t="s">
        <v>143</v>
      </c>
      <c r="E56" s="40"/>
      <c r="F56" s="42" t="s">
        <v>110</v>
      </c>
      <c r="G56" s="42" t="s">
        <v>111</v>
      </c>
      <c r="H56" s="58" t="s">
        <v>36</v>
      </c>
      <c r="I56" s="62"/>
      <c r="J56" s="59">
        <v>85300</v>
      </c>
      <c r="K56" s="54">
        <v>85300</v>
      </c>
      <c r="L56" s="51">
        <f t="shared" si="0"/>
        <v>0</v>
      </c>
      <c r="M56" s="35">
        <f t="shared" si="1"/>
        <v>0</v>
      </c>
      <c r="N56" s="24"/>
    </row>
    <row r="57" spans="1:14" ht="24" customHeight="1">
      <c r="A57" s="70"/>
      <c r="B57" s="46" t="s">
        <v>89</v>
      </c>
      <c r="C57" s="56" t="s">
        <v>94</v>
      </c>
      <c r="D57" s="64" t="s">
        <v>144</v>
      </c>
      <c r="E57" s="40"/>
      <c r="F57" s="42" t="s">
        <v>112</v>
      </c>
      <c r="G57" s="42" t="s">
        <v>59</v>
      </c>
      <c r="H57" s="58" t="s">
        <v>36</v>
      </c>
      <c r="I57" s="62"/>
      <c r="J57" s="59">
        <v>210840</v>
      </c>
      <c r="K57" s="54">
        <v>210840</v>
      </c>
      <c r="L57" s="51">
        <f>I57*K57</f>
        <v>0</v>
      </c>
      <c r="M57" s="35">
        <f>K57*I57</f>
        <v>0</v>
      </c>
      <c r="N57" s="24"/>
    </row>
    <row r="58" spans="1:14" ht="24" customHeight="1">
      <c r="A58" s="70"/>
      <c r="B58" s="46" t="s">
        <v>90</v>
      </c>
      <c r="C58" s="56" t="s">
        <v>95</v>
      </c>
      <c r="D58" s="64" t="s">
        <v>145</v>
      </c>
      <c r="E58" s="40"/>
      <c r="F58" s="42" t="s">
        <v>113</v>
      </c>
      <c r="G58" s="42" t="s">
        <v>59</v>
      </c>
      <c r="H58" s="58" t="s">
        <v>36</v>
      </c>
      <c r="I58" s="62"/>
      <c r="J58" s="59">
        <v>80000</v>
      </c>
      <c r="K58" s="54">
        <v>80000</v>
      </c>
      <c r="L58" s="51">
        <f>I58*K58</f>
        <v>0</v>
      </c>
      <c r="M58" s="35">
        <f>K58*I58</f>
        <v>0</v>
      </c>
      <c r="N58" s="24"/>
    </row>
    <row r="59" spans="1:14" ht="24" customHeight="1">
      <c r="A59" s="70"/>
      <c r="B59" s="46" t="s">
        <v>91</v>
      </c>
      <c r="C59" s="56" t="s">
        <v>52</v>
      </c>
      <c r="D59" s="64" t="s">
        <v>146</v>
      </c>
      <c r="E59" s="40"/>
      <c r="F59" s="42" t="s">
        <v>114</v>
      </c>
      <c r="G59" s="42" t="s">
        <v>59</v>
      </c>
      <c r="H59" s="58" t="s">
        <v>36</v>
      </c>
      <c r="I59" s="62"/>
      <c r="J59" s="59">
        <v>39160</v>
      </c>
      <c r="K59" s="54">
        <v>39160</v>
      </c>
      <c r="L59" s="51">
        <f>I59*K59</f>
        <v>0</v>
      </c>
      <c r="M59" s="35">
        <f>K59*I59</f>
        <v>0</v>
      </c>
      <c r="N59" s="24"/>
    </row>
    <row r="60" spans="1:14" ht="24" customHeight="1">
      <c r="A60" s="70"/>
      <c r="B60" s="46" t="s">
        <v>92</v>
      </c>
      <c r="C60" s="56" t="s">
        <v>98</v>
      </c>
      <c r="D60" s="64" t="s">
        <v>147</v>
      </c>
      <c r="E60" s="40"/>
      <c r="F60" s="42" t="s">
        <v>115</v>
      </c>
      <c r="G60" s="42" t="s">
        <v>59</v>
      </c>
      <c r="H60" s="58" t="s">
        <v>36</v>
      </c>
      <c r="I60" s="62"/>
      <c r="J60" s="59">
        <v>52600</v>
      </c>
      <c r="K60" s="54">
        <v>52600</v>
      </c>
      <c r="L60" s="51">
        <f>I60*K60</f>
        <v>0</v>
      </c>
      <c r="M60" s="35">
        <f>K60*I60</f>
        <v>0</v>
      </c>
      <c r="N60" s="24"/>
    </row>
    <row r="61" spans="1:14" ht="19.5" customHeight="1">
      <c r="A61" s="43"/>
      <c r="B61" s="45"/>
      <c r="C61" s="67" t="s">
        <v>83</v>
      </c>
      <c r="D61" s="68"/>
      <c r="E61" s="68"/>
      <c r="F61" s="67"/>
      <c r="G61" s="67"/>
      <c r="H61" s="68"/>
      <c r="I61" s="69"/>
      <c r="J61" s="25"/>
      <c r="K61" s="53"/>
      <c r="L61" s="34">
        <f>SUM(L47:L60)</f>
        <v>0</v>
      </c>
      <c r="M61" s="35">
        <f>SUM(M47:M60)</f>
        <v>0</v>
      </c>
      <c r="N61" s="24">
        <v>1</v>
      </c>
    </row>
    <row r="62" spans="1:14" ht="30" customHeight="1">
      <c r="A62" s="70">
        <v>32</v>
      </c>
      <c r="B62" s="71" t="s">
        <v>117</v>
      </c>
      <c r="C62" s="72"/>
      <c r="D62" s="39"/>
      <c r="E62" s="36"/>
      <c r="F62" s="41"/>
      <c r="G62" s="49"/>
      <c r="H62" s="44"/>
      <c r="I62" s="23"/>
      <c r="J62" s="25"/>
      <c r="K62" s="52"/>
      <c r="L62" s="34"/>
      <c r="M62" s="35"/>
      <c r="N62" s="24"/>
    </row>
    <row r="63" spans="1:14" ht="24" customHeight="1">
      <c r="A63" s="70"/>
      <c r="B63" s="46" t="s">
        <v>38</v>
      </c>
      <c r="C63" s="56" t="s">
        <v>94</v>
      </c>
      <c r="D63" s="64" t="s">
        <v>148</v>
      </c>
      <c r="E63" s="40"/>
      <c r="F63" s="42" t="s">
        <v>119</v>
      </c>
      <c r="G63" s="42" t="s">
        <v>77</v>
      </c>
      <c r="H63" s="48" t="s">
        <v>36</v>
      </c>
      <c r="I63" s="23"/>
      <c r="J63" s="50">
        <v>60000</v>
      </c>
      <c r="K63" s="54">
        <v>60000</v>
      </c>
      <c r="L63" s="51">
        <f>I63*K63</f>
        <v>0</v>
      </c>
      <c r="M63" s="35">
        <f>K63*I63</f>
        <v>0</v>
      </c>
      <c r="N63" s="24"/>
    </row>
    <row r="64" spans="1:14" ht="24" customHeight="1">
      <c r="A64" s="70"/>
      <c r="B64" s="46" t="s">
        <v>39</v>
      </c>
      <c r="C64" s="56" t="s">
        <v>95</v>
      </c>
      <c r="D64" s="64" t="s">
        <v>149</v>
      </c>
      <c r="E64" s="40"/>
      <c r="F64" s="42" t="s">
        <v>120</v>
      </c>
      <c r="G64" s="42" t="s">
        <v>77</v>
      </c>
      <c r="H64" s="48" t="s">
        <v>36</v>
      </c>
      <c r="I64" s="23"/>
      <c r="J64" s="50">
        <v>40000</v>
      </c>
      <c r="K64" s="54">
        <v>40000</v>
      </c>
      <c r="L64" s="51">
        <f>I64*K64</f>
        <v>0</v>
      </c>
      <c r="M64" s="35">
        <f>K64*I64</f>
        <v>0</v>
      </c>
      <c r="N64" s="24"/>
    </row>
    <row r="65" spans="1:14" ht="24" customHeight="1">
      <c r="A65" s="70"/>
      <c r="B65" s="46" t="s">
        <v>40</v>
      </c>
      <c r="C65" s="56" t="s">
        <v>118</v>
      </c>
      <c r="D65" s="64" t="s">
        <v>150</v>
      </c>
      <c r="E65" s="40"/>
      <c r="F65" s="42" t="s">
        <v>121</v>
      </c>
      <c r="G65" s="42" t="s">
        <v>77</v>
      </c>
      <c r="H65" s="48" t="s">
        <v>36</v>
      </c>
      <c r="I65" s="23"/>
      <c r="J65" s="50">
        <v>30000</v>
      </c>
      <c r="K65" s="54">
        <v>30000</v>
      </c>
      <c r="L65" s="51">
        <f>I65*K65</f>
        <v>0</v>
      </c>
      <c r="M65" s="35">
        <f>K65*I65</f>
        <v>0</v>
      </c>
      <c r="N65" s="24"/>
    </row>
    <row r="66" spans="1:14" ht="19.5" customHeight="1">
      <c r="A66" s="43"/>
      <c r="B66" s="45"/>
      <c r="C66" s="67" t="s">
        <v>116</v>
      </c>
      <c r="D66" s="68"/>
      <c r="E66" s="68"/>
      <c r="F66" s="67"/>
      <c r="G66" s="67"/>
      <c r="H66" s="68"/>
      <c r="I66" s="79"/>
      <c r="J66" s="50"/>
      <c r="K66" s="37"/>
      <c r="L66" s="51">
        <f>SUM(L63:L65)</f>
        <v>0</v>
      </c>
      <c r="M66" s="35">
        <f>SUM(M63:M65)</f>
        <v>0</v>
      </c>
      <c r="N66" s="24">
        <v>1</v>
      </c>
    </row>
    <row r="67" spans="1:14" ht="19.5" customHeight="1">
      <c r="A67" s="74" t="s">
        <v>3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32">
        <f>L13+L20+L27+L33+L40+L45+L61+L66</f>
        <v>0</v>
      </c>
      <c r="M67" s="33">
        <f>M13+M20+M27+M33+M40+M45+M61+M66</f>
        <v>0</v>
      </c>
      <c r="N67" s="57">
        <f>AVERAGE(N7:N66)</f>
        <v>1</v>
      </c>
    </row>
    <row r="68" spans="1:14" ht="19.5" customHeight="1">
      <c r="A68" s="73" t="s">
        <v>35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26">
        <f>L67*0.1</f>
        <v>0</v>
      </c>
      <c r="M68" s="27">
        <f>M67*0.1</f>
        <v>0</v>
      </c>
      <c r="N68" s="28"/>
    </row>
    <row r="69" spans="1:14" ht="19.5" customHeight="1">
      <c r="A69" s="73" t="s">
        <v>2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26">
        <f>SUM(L67:L68)</f>
        <v>0</v>
      </c>
      <c r="M69" s="27">
        <f>SUM(M67:M68)</f>
        <v>0</v>
      </c>
      <c r="N69" s="28"/>
    </row>
  </sheetData>
  <sheetProtection/>
  <mergeCells count="30">
    <mergeCell ref="C66:I66"/>
    <mergeCell ref="A62:A65"/>
    <mergeCell ref="B62:C62"/>
    <mergeCell ref="C45:I45"/>
    <mergeCell ref="A46:A60"/>
    <mergeCell ref="B46:C46"/>
    <mergeCell ref="C61:I61"/>
    <mergeCell ref="C33:I33"/>
    <mergeCell ref="A34:A39"/>
    <mergeCell ref="B34:C34"/>
    <mergeCell ref="C40:I40"/>
    <mergeCell ref="A41:A44"/>
    <mergeCell ref="B41:C41"/>
    <mergeCell ref="A2:M2"/>
    <mergeCell ref="A4:F4"/>
    <mergeCell ref="A7:A12"/>
    <mergeCell ref="C13:I13"/>
    <mergeCell ref="A6:B6"/>
    <mergeCell ref="A14:A19"/>
    <mergeCell ref="B14:C14"/>
    <mergeCell ref="C20:I20"/>
    <mergeCell ref="A21:A26"/>
    <mergeCell ref="B7:C7"/>
    <mergeCell ref="A68:K68"/>
    <mergeCell ref="A69:K69"/>
    <mergeCell ref="A67:K67"/>
    <mergeCell ref="B21:C21"/>
    <mergeCell ref="C27:I27"/>
    <mergeCell ref="A28:A32"/>
    <mergeCell ref="B28:C28"/>
  </mergeCells>
  <printOptions/>
  <pageMargins left="0.196850393700787" right="0.196850393700787" top="0" bottom="0" header="0" footer="0"/>
  <pageSetup fitToHeight="0" fitToWidth="1" horizontalDpi="600" verticalDpi="600" orientation="landscape" paperSize="9" scale="7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83" t="s">
        <v>151</v>
      </c>
      <c r="C2" s="1"/>
      <c r="D2" s="1"/>
      <c r="E2" s="2" t="s">
        <v>49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10</v>
      </c>
      <c r="C5" s="5" t="s">
        <v>41</v>
      </c>
      <c r="D5" s="3"/>
      <c r="E5" s="6" t="s">
        <v>11</v>
      </c>
      <c r="F5" s="7" t="s">
        <v>12</v>
      </c>
      <c r="G5" s="8" t="s">
        <v>13</v>
      </c>
    </row>
    <row r="6" spans="2:7" ht="15" thickBot="1">
      <c r="B6" s="9"/>
      <c r="C6" s="10"/>
      <c r="D6" s="3"/>
      <c r="E6" s="11">
        <f>'Magna Pharmacia - specifikacija'!L67</f>
        <v>0</v>
      </c>
      <c r="F6" s="11">
        <f>'Magna Pharmacia - specifikacija'!M67</f>
        <v>0</v>
      </c>
      <c r="G6" s="12">
        <f>'Magna Pharmacia - specifikacija'!M69</f>
        <v>0</v>
      </c>
    </row>
    <row r="7" spans="2:7" ht="24.75" customHeight="1" thickBot="1">
      <c r="B7" s="4" t="s">
        <v>14</v>
      </c>
      <c r="C7" s="13" t="s">
        <v>15</v>
      </c>
      <c r="D7" s="3"/>
      <c r="E7" s="80" t="s">
        <v>16</v>
      </c>
      <c r="F7" s="81"/>
      <c r="G7" s="82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17</v>
      </c>
      <c r="C9" s="13" t="s">
        <v>18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19</v>
      </c>
      <c r="C11" s="13" t="s">
        <v>20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21</v>
      </c>
      <c r="D13" s="3"/>
      <c r="E13" s="17" t="s">
        <v>22</v>
      </c>
      <c r="F13" s="29">
        <f>'Magna Pharmacia - specifikacija'!N67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23</v>
      </c>
      <c r="C15" s="5" t="s">
        <v>24</v>
      </c>
      <c r="D15" s="3"/>
      <c r="E15" s="17" t="s">
        <v>25</v>
      </c>
      <c r="F15" s="13" t="s">
        <v>32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26</v>
      </c>
      <c r="C17" s="5" t="s">
        <v>42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27</v>
      </c>
      <c r="C19" s="5" t="s">
        <v>28</v>
      </c>
    </row>
    <row r="20" spans="2:3" ht="14.25">
      <c r="B20" s="9"/>
      <c r="C20" s="10"/>
    </row>
    <row r="21" spans="2:3" ht="25.5">
      <c r="B21" s="4" t="s">
        <v>29</v>
      </c>
      <c r="C21" s="38" t="s">
        <v>43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2019-11-13T10:35:34Z</cp:lastPrinted>
  <dcterms:created xsi:type="dcterms:W3CDTF">2014-01-17T13:07:43Z</dcterms:created>
  <dcterms:modified xsi:type="dcterms:W3CDTF">2019-11-20T10:47:24Z</dcterms:modified>
  <cp:category/>
  <cp:version/>
  <cp:contentType/>
  <cp:contentStatus/>
</cp:coreProperties>
</file>