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<sst xmlns="http://schemas.openxmlformats.org/spreadsheetml/2006/main" count="99" uniqueCount="83">
  <si>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</si>
  <si>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</si>
  <si>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</si>
  <si>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</si>
  <si>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</si>
  <si>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</si>
  <si>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</si>
  <si>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</si>
  <si>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</si>
  <si>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</si>
  <si>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</si>
  <si>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</si>
  <si>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</si>
  <si>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</si>
  <si>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</si>
  <si>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</si>
  <si>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</si>
  <si>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</si>
  <si>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</si>
  <si>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</si>
  <si>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</si>
  <si>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</si>
  <si>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</si>
  <si>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</si>
  <si>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</si>
  <si>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</si>
  <si>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</si>
  <si>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</si>
  <si>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</si>
  <si>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</si>
  <si>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</si>
  <si>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</si>
  <si>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</si>
  <si>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</si>
  <si>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</si>
  <si>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</si>
  <si>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</si>
  <si>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film tableta</t>
  </si>
  <si>
    <t>tableta</t>
  </si>
  <si>
    <t>bočica</t>
  </si>
  <si>
    <t>Novartis Pharma Stein AG</t>
  </si>
  <si>
    <t>prašak za koncentrat za rastvor za infuziju</t>
  </si>
  <si>
    <t>50 mg</t>
  </si>
  <si>
    <t>PHOENIX PHARMA D.O.O.</t>
  </si>
  <si>
    <t>PHOENIX PHARMA D.O.O</t>
  </si>
  <si>
    <t>404-1-110/18-62</t>
  </si>
  <si>
    <t>Oригиинални и иновативни лекови</t>
  </si>
  <si>
    <t>posakonazol</t>
  </si>
  <si>
    <t> 3327535</t>
  </si>
  <si>
    <t> NOXAFIL</t>
  </si>
  <si>
    <t> CENEXI HSC</t>
  </si>
  <si>
    <t>oralna suspenzija</t>
  </si>
  <si>
    <t>105 ml (40mg/ml)</t>
  </si>
  <si>
    <t>deferasiroks</t>
  </si>
  <si>
    <t> 1189121</t>
  </si>
  <si>
    <t> EXJADE</t>
  </si>
  <si>
    <t> Novartis Pharma Stein AG</t>
  </si>
  <si>
    <t>tableta za oralnu suspenziju</t>
  </si>
  <si>
    <t>250 mg</t>
  </si>
  <si>
    <t>eltrombopag 25 mg</t>
  </si>
  <si>
    <t> 1069111</t>
  </si>
  <si>
    <t> REVOLADE◊</t>
  </si>
  <si>
    <t>25 mg</t>
  </si>
  <si>
    <t>eltrombopag 50 mg</t>
  </si>
  <si>
    <t> 1069110</t>
  </si>
  <si>
    <t>  REVOLADE◊</t>
  </si>
  <si>
    <t>pembrolizumab</t>
  </si>
  <si>
    <t> 0039402</t>
  </si>
  <si>
    <t> KEYTRUDA◊</t>
  </si>
  <si>
    <t> Schering Plough Labo N.V.</t>
  </si>
  <si>
    <t>ruksolitinib 5 mg</t>
  </si>
  <si>
    <t> 1039249</t>
  </si>
  <si>
    <t> JAKAVI◊</t>
  </si>
  <si>
    <t>5 mg</t>
  </si>
  <si>
    <t>ruksolitinib 15 mg</t>
  </si>
  <si>
    <t> 1039250</t>
  </si>
  <si>
    <t>15 mg</t>
  </si>
  <si>
    <t>ruksolitinib 20 mg</t>
  </si>
  <si>
    <t> 1039251</t>
  </si>
  <si>
    <t>20 mg</t>
  </si>
  <si>
    <t> Glaxo Wellcome Operations; Glaxo Wellcome S.A. Novartis farmaceutica s.a.</t>
  </si>
  <si>
    <t xml:space="preserve">Процењена  јединична цена без  ПДВ-а </t>
  </si>
  <si>
    <t xml:space="preserve">УКУПНА ВРЕДНОСТ БЕЗ ПДВ-А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</si>
</sst>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49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5" fillId="36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7" customWidth="1"/>
    <col min="11" max="11" width="11.57421875" style="27" hidden="1" customWidth="1"/>
    <col min="12" max="12" width="13.421875" style="27" hidden="1" customWidth="1"/>
    <col min="13" max="13" width="15.140625" style="27" customWidth="1"/>
    <col min="14" max="14" width="14.421875" style="29" hidden="1" customWidth="1"/>
    <col min="15" max="16384" width="9.140625" style="2" customWidth="1"/>
  </cols>
  <sheetData>
    <row r="1" spans="3:14" s="25" customFormat="1" ht="12.75">
      <c r="C1" s="24"/>
      <c r="J1" s="27"/>
      <c r="K1" s="27"/>
      <c r="L1" s="27"/>
      <c r="M1" s="27"/>
      <c r="N1" s="29"/>
    </row>
    <row r="2" spans="1:14" ht="12.7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0"/>
    </row>
    <row r="3" spans="1:14" ht="12.7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30"/>
    </row>
    <row r="5" spans="1:14" s="49" customFormat="1" ht="45.75" customHeight="1">
      <c r="A5" s="42" t="s">
        <v>34</v>
      </c>
      <c r="B5" s="42" t="s">
        <v>35</v>
      </c>
      <c r="C5" s="43" t="s">
        <v>0</v>
      </c>
      <c r="D5" s="44" t="s">
        <v>28</v>
      </c>
      <c r="E5" s="44" t="s">
        <v>2</v>
      </c>
      <c r="F5" s="44" t="s">
        <v>1</v>
      </c>
      <c r="G5" s="44" t="s">
        <v>29</v>
      </c>
      <c r="H5" s="45" t="s">
        <v>3</v>
      </c>
      <c r="I5" s="44" t="s">
        <v>4</v>
      </c>
      <c r="J5" s="46" t="s">
        <v>5</v>
      </c>
      <c r="K5" s="47" t="s">
        <v>81</v>
      </c>
      <c r="L5" s="47" t="s">
        <v>6</v>
      </c>
      <c r="M5" s="46" t="s">
        <v>7</v>
      </c>
      <c r="N5" s="48" t="s">
        <v>8</v>
      </c>
    </row>
    <row r="6" spans="1:14" s="40" customFormat="1" ht="45.75" customHeight="1">
      <c r="A6" s="33">
        <v>1</v>
      </c>
      <c r="B6" s="34" t="s">
        <v>47</v>
      </c>
      <c r="C6" s="33" t="s">
        <v>48</v>
      </c>
      <c r="D6" s="34" t="s">
        <v>49</v>
      </c>
      <c r="E6" s="34" t="s">
        <v>50</v>
      </c>
      <c r="F6" s="34" t="s">
        <v>51</v>
      </c>
      <c r="G6" s="34" t="s">
        <v>52</v>
      </c>
      <c r="H6" s="34" t="s">
        <v>39</v>
      </c>
      <c r="I6" s="35"/>
      <c r="J6" s="50">
        <v>69398</v>
      </c>
      <c r="K6" s="36">
        <v>70000</v>
      </c>
      <c r="L6" s="37">
        <f>I6*K6</f>
        <v>0</v>
      </c>
      <c r="M6" s="38">
        <f>I6*J6</f>
        <v>0</v>
      </c>
      <c r="N6" s="39">
        <v>1</v>
      </c>
    </row>
    <row r="7" spans="1:14" s="40" customFormat="1" ht="45.75" customHeight="1">
      <c r="A7" s="33">
        <v>3</v>
      </c>
      <c r="B7" s="34" t="s">
        <v>53</v>
      </c>
      <c r="C7" s="33" t="s">
        <v>54</v>
      </c>
      <c r="D7" s="34" t="s">
        <v>55</v>
      </c>
      <c r="E7" s="34" t="s">
        <v>56</v>
      </c>
      <c r="F7" s="34" t="s">
        <v>57</v>
      </c>
      <c r="G7" s="34" t="s">
        <v>58</v>
      </c>
      <c r="H7" s="34" t="s">
        <v>38</v>
      </c>
      <c r="I7" s="35"/>
      <c r="J7" s="50">
        <v>1448.72</v>
      </c>
      <c r="K7" s="36">
        <v>1461.29</v>
      </c>
      <c r="L7" s="37">
        <f aca="true" t="shared" si="0" ref="L7:L13">I7*K7</f>
        <v>0</v>
      </c>
      <c r="M7" s="38">
        <f>I7*J7</f>
        <v>0</v>
      </c>
      <c r="N7" s="39">
        <v>1</v>
      </c>
    </row>
    <row r="8" spans="1:14" s="40" customFormat="1" ht="45.75" customHeight="1">
      <c r="A8" s="33">
        <v>5</v>
      </c>
      <c r="B8" s="34" t="s">
        <v>59</v>
      </c>
      <c r="C8" s="33" t="s">
        <v>60</v>
      </c>
      <c r="D8" s="34" t="s">
        <v>61</v>
      </c>
      <c r="E8" s="34" t="s">
        <v>80</v>
      </c>
      <c r="F8" s="34" t="s">
        <v>37</v>
      </c>
      <c r="G8" s="34" t="s">
        <v>62</v>
      </c>
      <c r="H8" s="34" t="s">
        <v>38</v>
      </c>
      <c r="I8" s="35"/>
      <c r="J8" s="51">
        <v>3597.39</v>
      </c>
      <c r="K8" s="36">
        <v>3628.63</v>
      </c>
      <c r="L8" s="37">
        <f t="shared" si="0"/>
        <v>0</v>
      </c>
      <c r="M8" s="38">
        <f aca="true" t="shared" si="1" ref="M8:M13">I8*J8</f>
        <v>0</v>
      </c>
      <c r="N8" s="39">
        <v>1</v>
      </c>
    </row>
    <row r="9" spans="1:14" s="40" customFormat="1" ht="45.75" customHeight="1">
      <c r="A9" s="33">
        <v>6</v>
      </c>
      <c r="B9" s="34" t="s">
        <v>63</v>
      </c>
      <c r="C9" s="33" t="s">
        <v>64</v>
      </c>
      <c r="D9" s="34" t="s">
        <v>65</v>
      </c>
      <c r="E9" s="34" t="s">
        <v>80</v>
      </c>
      <c r="F9" s="33" t="s">
        <v>37</v>
      </c>
      <c r="G9" s="34" t="s">
        <v>42</v>
      </c>
      <c r="H9" s="34" t="s">
        <v>38</v>
      </c>
      <c r="I9" s="35"/>
      <c r="J9" s="51">
        <v>7188.65</v>
      </c>
      <c r="K9" s="36">
        <v>7251</v>
      </c>
      <c r="L9" s="37">
        <f t="shared" si="0"/>
        <v>0</v>
      </c>
      <c r="M9" s="38">
        <f t="shared" si="1"/>
        <v>0</v>
      </c>
      <c r="N9" s="39">
        <v>1</v>
      </c>
    </row>
    <row r="10" spans="1:14" s="40" customFormat="1" ht="45.75" customHeight="1">
      <c r="A10" s="33">
        <v>9</v>
      </c>
      <c r="B10" s="34" t="s">
        <v>66</v>
      </c>
      <c r="C10" s="33" t="s">
        <v>67</v>
      </c>
      <c r="D10" s="34" t="s">
        <v>68</v>
      </c>
      <c r="E10" s="34" t="s">
        <v>69</v>
      </c>
      <c r="F10" s="34" t="s">
        <v>41</v>
      </c>
      <c r="G10" s="34" t="s">
        <v>42</v>
      </c>
      <c r="H10" s="34" t="s">
        <v>39</v>
      </c>
      <c r="I10" s="35"/>
      <c r="J10" s="52">
        <v>189329.5</v>
      </c>
      <c r="K10" s="41">
        <v>190971.9</v>
      </c>
      <c r="L10" s="37">
        <f t="shared" si="0"/>
        <v>0</v>
      </c>
      <c r="M10" s="38">
        <f t="shared" si="1"/>
        <v>0</v>
      </c>
      <c r="N10" s="39">
        <v>1</v>
      </c>
    </row>
    <row r="11" spans="1:14" s="40" customFormat="1" ht="45.75" customHeight="1">
      <c r="A11" s="33">
        <v>12</v>
      </c>
      <c r="B11" s="34" t="s">
        <v>70</v>
      </c>
      <c r="C11" s="33" t="s">
        <v>71</v>
      </c>
      <c r="D11" s="34" t="s">
        <v>72</v>
      </c>
      <c r="E11" s="34" t="s">
        <v>40</v>
      </c>
      <c r="F11" s="34" t="s">
        <v>38</v>
      </c>
      <c r="G11" s="34" t="s">
        <v>73</v>
      </c>
      <c r="H11" s="34" t="s">
        <v>38</v>
      </c>
      <c r="I11" s="35"/>
      <c r="J11" s="52">
        <v>3319.18</v>
      </c>
      <c r="K11" s="41">
        <v>3347.97</v>
      </c>
      <c r="L11" s="37">
        <f t="shared" si="0"/>
        <v>0</v>
      </c>
      <c r="M11" s="38">
        <f t="shared" si="1"/>
        <v>0</v>
      </c>
      <c r="N11" s="39">
        <v>1</v>
      </c>
    </row>
    <row r="12" spans="1:14" s="40" customFormat="1" ht="45.75" customHeight="1">
      <c r="A12" s="33">
        <v>13</v>
      </c>
      <c r="B12" s="34" t="s">
        <v>74</v>
      </c>
      <c r="C12" s="33" t="s">
        <v>75</v>
      </c>
      <c r="D12" s="34" t="s">
        <v>72</v>
      </c>
      <c r="E12" s="34" t="s">
        <v>56</v>
      </c>
      <c r="F12" s="34" t="s">
        <v>38</v>
      </c>
      <c r="G12" s="34" t="s">
        <v>76</v>
      </c>
      <c r="H12" s="34" t="s">
        <v>38</v>
      </c>
      <c r="I12" s="35"/>
      <c r="J12" s="52">
        <v>6622.15</v>
      </c>
      <c r="K12" s="41">
        <v>6679.6</v>
      </c>
      <c r="L12" s="37">
        <f t="shared" si="0"/>
        <v>0</v>
      </c>
      <c r="M12" s="38">
        <f t="shared" si="1"/>
        <v>0</v>
      </c>
      <c r="N12" s="39">
        <v>1</v>
      </c>
    </row>
    <row r="13" spans="1:14" s="40" customFormat="1" ht="45.75" customHeight="1">
      <c r="A13" s="33">
        <v>14</v>
      </c>
      <c r="B13" s="34" t="s">
        <v>77</v>
      </c>
      <c r="C13" s="33" t="s">
        <v>78</v>
      </c>
      <c r="D13" s="34" t="s">
        <v>72</v>
      </c>
      <c r="E13" s="34" t="s">
        <v>56</v>
      </c>
      <c r="F13" s="34" t="s">
        <v>38</v>
      </c>
      <c r="G13" s="34" t="s">
        <v>79</v>
      </c>
      <c r="H13" s="34" t="s">
        <v>38</v>
      </c>
      <c r="I13" s="35"/>
      <c r="J13" s="52">
        <v>6622.15</v>
      </c>
      <c r="K13" s="41">
        <v>6679.6</v>
      </c>
      <c r="L13" s="37">
        <f t="shared" si="0"/>
        <v>0</v>
      </c>
      <c r="M13" s="38">
        <f t="shared" si="1"/>
        <v>0</v>
      </c>
      <c r="N13" s="39">
        <v>1</v>
      </c>
    </row>
    <row r="14" spans="1:14" ht="18" customHeight="1">
      <c r="A14" s="53" t="s">
        <v>82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26">
        <f>SUM(L6:L13)</f>
        <v>0</v>
      </c>
      <c r="M14" s="26">
        <f>SUM(M6:M13)</f>
        <v>0</v>
      </c>
      <c r="N14" s="31">
        <f>AVERAGE(N6:N13)</f>
        <v>1</v>
      </c>
    </row>
    <row r="15" spans="1:14" ht="18" customHeight="1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26">
        <f>L14*0.1</f>
        <v>0</v>
      </c>
      <c r="M15" s="28">
        <f>M14*0.1</f>
        <v>0</v>
      </c>
      <c r="N15" s="31"/>
    </row>
    <row r="16" spans="1:14" ht="18" customHeight="1">
      <c r="A16" s="53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26">
        <f>L14+L15</f>
        <v>0</v>
      </c>
      <c r="M16" s="28">
        <f>M14+M15</f>
        <v>0</v>
      </c>
      <c r="N16" s="31"/>
    </row>
    <row r="17" ht="12.75" hidden="1">
      <c r="M17" s="27">
        <v>0.1</v>
      </c>
    </row>
  </sheetData>
  <sheetProtection/>
  <mergeCells count="5">
    <mergeCell ref="A16:K16"/>
    <mergeCell ref="A15:K15"/>
    <mergeCell ref="A14:K14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44</v>
      </c>
    </row>
    <row r="4" ht="15" thickBot="1"/>
    <row r="5" spans="2:7" ht="24.75" thickBot="1">
      <c r="B5" s="3" t="s">
        <v>16</v>
      </c>
      <c r="C5" s="4" t="s">
        <v>45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specifikacija!L14</f>
        <v>0</v>
      </c>
      <c r="F6" s="14">
        <f>specifikacija!M14</f>
        <v>0</v>
      </c>
      <c r="G6" s="15">
        <f>specifikacija!M16</f>
        <v>0</v>
      </c>
    </row>
    <row r="7" spans="2:7" ht="36.75" customHeight="1" thickBot="1">
      <c r="B7" s="3" t="s">
        <v>17</v>
      </c>
      <c r="C7" s="23" t="s">
        <v>33</v>
      </c>
      <c r="E7" s="55" t="s">
        <v>15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30</v>
      </c>
      <c r="E13" s="8" t="s">
        <v>25</v>
      </c>
      <c r="F13" s="32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21</v>
      </c>
      <c r="C15" s="4" t="s">
        <v>46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31</v>
      </c>
      <c r="C17" s="21" t="s">
        <v>32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2019-06-18T09:25:28Z</dcterms:modified>
  <cp:category/>
  <cp:version/>
  <cp:contentType/>
  <cp:contentStatus/>
</cp:coreProperties>
</file>