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<sst xmlns="http://schemas.openxmlformats.org/spreadsheetml/2006/main" count="70" uniqueCount="68">
  <si>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</si>
  <si>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</si>
  <si>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</si>
  <si>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</si>
  <si>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</si>
  <si>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</si>
  <si>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</si>
  <si>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</si>
  <si>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</si>
  <si>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</si>
  <si>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</si>
  <si>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</si>
  <si>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</si>
  <si>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</si>
  <si>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</si>
  <si>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</si>
  <si>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</si>
  <si>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</si>
  <si>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</si>
  <si>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</si>
  <si>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</si>
  <si>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</si>
  <si>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</si>
  <si>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</si>
  <si>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</si>
  <si>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</si>
  <si>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</si>
  <si>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</si>
  <si>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</si>
  <si>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</si>
  <si>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</si>
  <si>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</si>
  <si>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</si>
  <si>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</si>
  <si>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</si>
  <si>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</si>
  <si>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</si>
  <si>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</si>
  <si>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404-1-110/19-1</t>
  </si>
  <si>
    <t>Лекови са Листе лекова</t>
  </si>
  <si>
    <t xml:space="preserve">Јачина лека/Конце-нтрација лека </t>
  </si>
  <si>
    <t>originalno pakovanje</t>
  </si>
  <si>
    <t>KПП</t>
  </si>
  <si>
    <t>film tableta</t>
  </si>
  <si>
    <t>kapsula, meka</t>
  </si>
  <si>
    <t>FARMALOGIST D.O.O.</t>
  </si>
  <si>
    <t>FARMALOGIST D.O.O</t>
  </si>
  <si>
    <t>14</t>
  </si>
  <si>
    <t>dutasterid</t>
  </si>
  <si>
    <t>etamsilat tbl 250 mg</t>
  </si>
  <si>
    <t>baricitinib 4 mg</t>
  </si>
  <si>
    <t>fludarabin 50 mg</t>
  </si>
  <si>
    <t>0034019, 
0034800</t>
  </si>
  <si>
    <t>AVODART</t>
  </si>
  <si>
    <t>DICYNONE</t>
  </si>
  <si>
    <t>OLUMIANT</t>
  </si>
  <si>
    <t>FLUDARABIN EBEWE ◊, FLUDARABINE PLIVA ◊</t>
  </si>
  <si>
    <t>GlaxoSmithKline Pharmaceuticals S.A.</t>
  </si>
  <si>
    <t>Lek farmacevtska družba d.d.</t>
  </si>
  <si>
    <t>Lilly, S.A.</t>
  </si>
  <si>
    <t>Ebewe Pharma Ges. M.B.H NFG. KG, Pharmachemie B.V; Pliva Hrvatska d.o.o.</t>
  </si>
  <si>
    <t>tableta</t>
  </si>
  <si>
    <t>koncentrat/prašak za rastvor za injekciju/ infuziju</t>
  </si>
  <si>
    <t>blister, 30 po 0,5 mg</t>
  </si>
  <si>
    <t>250 mg</t>
  </si>
  <si>
    <t>4 mg</t>
  </si>
  <si>
    <t>50 mg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</si>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</sst>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49" fontId="53" fillId="35" borderId="16" xfId="0" applyNumberFormat="1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3" fillId="35" borderId="16" xfId="0" applyNumberFormat="1" applyFont="1" applyFill="1" applyBorder="1" applyAlignment="1">
      <alignment horizontal="center" vertical="center" wrapText="1"/>
    </xf>
    <xf numFmtId="1" fontId="50" fillId="36" borderId="10" xfId="0" applyNumberFormat="1" applyFont="1" applyFill="1" applyBorder="1" applyAlignment="1">
      <alignment horizontal="center" vertical="center" wrapText="1"/>
    </xf>
    <xf numFmtId="1" fontId="43" fillId="36" borderId="10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4" fontId="53" fillId="36" borderId="16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/>
    </xf>
    <xf numFmtId="4" fontId="52" fillId="36" borderId="10" xfId="0" applyNumberFormat="1" applyFont="1" applyFill="1" applyBorder="1" applyAlignment="1">
      <alignment horizontal="center" vertical="center"/>
    </xf>
    <xf numFmtId="4" fontId="52" fillId="36" borderId="10" xfId="0" applyNumberFormat="1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8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19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4.8515625" style="39" customWidth="1"/>
    <col min="4" max="4" width="14.8515625" style="24" customWidth="1"/>
    <col min="5" max="5" width="14.57421875" style="2" customWidth="1"/>
    <col min="6" max="6" width="19.00390625" style="2" customWidth="1"/>
    <col min="7" max="7" width="13.42187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1.00390625" style="27" customWidth="1"/>
    <col min="12" max="12" width="11.57421875" style="27" hidden="1" customWidth="1"/>
    <col min="13" max="13" width="13.421875" style="27" hidden="1" customWidth="1"/>
    <col min="14" max="14" width="15.140625" style="27" customWidth="1"/>
    <col min="15" max="15" width="14.421875" style="29" hidden="1" customWidth="1"/>
    <col min="16" max="16384" width="9.140625" style="2" customWidth="1"/>
  </cols>
  <sheetData>
    <row r="1" spans="3:15" s="25" customFormat="1" ht="12.75">
      <c r="C1" s="39"/>
      <c r="D1" s="24"/>
      <c r="K1" s="27"/>
      <c r="L1" s="27"/>
      <c r="M1" s="27"/>
      <c r="N1" s="27"/>
      <c r="O1" s="29"/>
    </row>
    <row r="2" spans="1:15" ht="12.7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0"/>
    </row>
    <row r="3" spans="1:15" ht="12.75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"/>
    </row>
    <row r="5" spans="1:15" s="38" customFormat="1" ht="45.75" customHeight="1">
      <c r="A5" s="40" t="s">
        <v>33</v>
      </c>
      <c r="B5" s="40" t="s">
        <v>34</v>
      </c>
      <c r="C5" s="40" t="s">
        <v>42</v>
      </c>
      <c r="D5" s="41" t="s">
        <v>0</v>
      </c>
      <c r="E5" s="42" t="s">
        <v>28</v>
      </c>
      <c r="F5" s="42" t="s">
        <v>2</v>
      </c>
      <c r="G5" s="42" t="s">
        <v>1</v>
      </c>
      <c r="H5" s="42" t="s">
        <v>40</v>
      </c>
      <c r="I5" s="43" t="s">
        <v>3</v>
      </c>
      <c r="J5" s="42" t="s">
        <v>4</v>
      </c>
      <c r="K5" s="44" t="s">
        <v>5</v>
      </c>
      <c r="L5" s="51" t="s">
        <v>36</v>
      </c>
      <c r="M5" s="36" t="s">
        <v>6</v>
      </c>
      <c r="N5" s="35" t="s">
        <v>7</v>
      </c>
      <c r="O5" s="37" t="s">
        <v>8</v>
      </c>
    </row>
    <row r="6" spans="1:15" s="34" customFormat="1" ht="45.75" customHeight="1">
      <c r="A6" s="47" t="s">
        <v>47</v>
      </c>
      <c r="B6" s="48" t="s">
        <v>48</v>
      </c>
      <c r="C6" s="7"/>
      <c r="D6" s="49">
        <v>1134305</v>
      </c>
      <c r="E6" s="48" t="s">
        <v>53</v>
      </c>
      <c r="F6" s="48" t="s">
        <v>57</v>
      </c>
      <c r="G6" s="48" t="s">
        <v>44</v>
      </c>
      <c r="H6" s="48" t="s">
        <v>63</v>
      </c>
      <c r="I6" s="48" t="s">
        <v>41</v>
      </c>
      <c r="J6" s="48"/>
      <c r="K6" s="48">
        <v>786.66</v>
      </c>
      <c r="L6" s="52">
        <v>822.4</v>
      </c>
      <c r="M6" s="55">
        <f>L6*J6</f>
        <v>0</v>
      </c>
      <c r="N6" s="33">
        <f>J6*K6</f>
        <v>0</v>
      </c>
      <c r="O6" s="45">
        <v>2</v>
      </c>
    </row>
    <row r="7" spans="1:15" s="34" customFormat="1" ht="45.75" customHeight="1">
      <c r="A7" s="47">
        <v>28</v>
      </c>
      <c r="B7" s="48" t="s">
        <v>49</v>
      </c>
      <c r="C7" s="7"/>
      <c r="D7" s="49">
        <v>1066072</v>
      </c>
      <c r="E7" s="48" t="s">
        <v>54</v>
      </c>
      <c r="F7" s="48" t="s">
        <v>58</v>
      </c>
      <c r="G7" s="48" t="s">
        <v>61</v>
      </c>
      <c r="H7" s="48" t="s">
        <v>64</v>
      </c>
      <c r="I7" s="48" t="s">
        <v>61</v>
      </c>
      <c r="J7" s="48"/>
      <c r="K7" s="48">
        <v>34.89</v>
      </c>
      <c r="L7" s="53">
        <v>35.07</v>
      </c>
      <c r="M7" s="55">
        <f>L7*J7</f>
        <v>0</v>
      </c>
      <c r="N7" s="33">
        <f>J7*K7</f>
        <v>0</v>
      </c>
      <c r="O7" s="45">
        <v>2</v>
      </c>
    </row>
    <row r="8" spans="1:15" s="34" customFormat="1" ht="45.75" customHeight="1">
      <c r="A8" s="47">
        <v>38</v>
      </c>
      <c r="B8" s="48" t="s">
        <v>50</v>
      </c>
      <c r="C8" s="7"/>
      <c r="D8" s="49">
        <v>1014032</v>
      </c>
      <c r="E8" s="48" t="s">
        <v>55</v>
      </c>
      <c r="F8" s="48" t="s">
        <v>59</v>
      </c>
      <c r="G8" s="48" t="s">
        <v>43</v>
      </c>
      <c r="H8" s="48" t="s">
        <v>65</v>
      </c>
      <c r="I8" s="48" t="s">
        <v>61</v>
      </c>
      <c r="J8" s="48"/>
      <c r="K8" s="50">
        <v>2670.15</v>
      </c>
      <c r="L8" s="54">
        <v>2752.32</v>
      </c>
      <c r="M8" s="55">
        <f>L8*J8</f>
        <v>0</v>
      </c>
      <c r="N8" s="33">
        <f>J8*K8</f>
        <v>0</v>
      </c>
      <c r="O8" s="45">
        <v>2</v>
      </c>
    </row>
    <row r="9" spans="1:15" s="34" customFormat="1" ht="45.75" customHeight="1">
      <c r="A9" s="47">
        <v>42</v>
      </c>
      <c r="B9" s="48" t="s">
        <v>51</v>
      </c>
      <c r="C9" s="7"/>
      <c r="D9" s="49" t="s">
        <v>52</v>
      </c>
      <c r="E9" s="48" t="s">
        <v>56</v>
      </c>
      <c r="F9" s="48" t="s">
        <v>60</v>
      </c>
      <c r="G9" s="48" t="s">
        <v>62</v>
      </c>
      <c r="H9" s="48" t="s">
        <v>66</v>
      </c>
      <c r="I9" s="48" t="s">
        <v>67</v>
      </c>
      <c r="J9" s="48"/>
      <c r="K9" s="50">
        <v>3688.97</v>
      </c>
      <c r="L9" s="54">
        <v>3873.5</v>
      </c>
      <c r="M9" s="55">
        <f>L9*J9</f>
        <v>0</v>
      </c>
      <c r="N9" s="33">
        <f>J9*K9</f>
        <v>0</v>
      </c>
      <c r="O9" s="45">
        <v>2</v>
      </c>
    </row>
    <row r="10" spans="1:15" ht="18" customHeight="1">
      <c r="A10" s="58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6">
        <f>SUM(M1:M9)</f>
        <v>0</v>
      </c>
      <c r="N10" s="26">
        <f>SUM(N6:N9)</f>
        <v>0</v>
      </c>
      <c r="O10" s="46">
        <f>AVERAGE(O6:O9)</f>
        <v>2</v>
      </c>
    </row>
    <row r="11" spans="1:15" ht="18" customHeight="1">
      <c r="A11" s="57" t="s">
        <v>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28">
        <f>M10*0.1</f>
        <v>0</v>
      </c>
      <c r="N11" s="28">
        <f>N10*0.1</f>
        <v>0</v>
      </c>
      <c r="O11" s="31"/>
    </row>
    <row r="12" spans="1:15" ht="18" customHeight="1">
      <c r="A12" s="57" t="s">
        <v>10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26">
        <f>M10+M11</f>
        <v>0</v>
      </c>
      <c r="N12" s="28">
        <f>N10+N11</f>
        <v>0</v>
      </c>
      <c r="O12" s="31"/>
    </row>
    <row r="13" ht="12.75" hidden="1">
      <c r="N13" s="27">
        <v>0.1</v>
      </c>
    </row>
  </sheetData>
  <sheetProtection/>
  <mergeCells count="5">
    <mergeCell ref="A12:L12"/>
    <mergeCell ref="A11:L11"/>
    <mergeCell ref="A10:L10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46</v>
      </c>
    </row>
    <row r="4" ht="15" thickBot="1"/>
    <row r="5" spans="2:7" ht="24.75" thickBot="1">
      <c r="B5" s="3" t="s">
        <v>16</v>
      </c>
      <c r="C5" s="4" t="s">
        <v>38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specifikacija!M10</f>
        <v>0</v>
      </c>
      <c r="F6" s="14">
        <f>specifikacija!N10</f>
        <v>0</v>
      </c>
      <c r="G6" s="15">
        <f>specifikacija!N12</f>
        <v>0</v>
      </c>
    </row>
    <row r="7" spans="2:7" ht="36.75" customHeight="1" thickBot="1">
      <c r="B7" s="3" t="s">
        <v>17</v>
      </c>
      <c r="C7" s="23" t="s">
        <v>32</v>
      </c>
      <c r="E7" s="60" t="s">
        <v>15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29</v>
      </c>
      <c r="E13" s="8" t="s">
        <v>25</v>
      </c>
      <c r="F13" s="32">
        <f>specifikacija!O10</f>
        <v>2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21</v>
      </c>
      <c r="C15" s="4" t="s">
        <v>39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30</v>
      </c>
      <c r="C17" s="21" t="s">
        <v>31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2019-04-23T07:16:04Z</dcterms:modified>
  <cp:category/>
  <cp:version/>
  <cp:contentType/>
  <cp:contentStatus/>
</cp:coreProperties>
</file>