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<sst xmlns="http://schemas.openxmlformats.org/spreadsheetml/2006/main" count="84" uniqueCount="76">
  <si>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</si>
  <si>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</si>
  <si>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</si>
  <si>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</si>
  <si>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</si>
  <si>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</si>
  <si>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</si>
  <si>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</si>
  <si>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</si>
  <si>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</si>
  <si>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</si>
  <si>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</si>
  <si>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</si>
  <si>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</si>
  <si>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</si>
  <si>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</si>
  <si>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</si>
  <si>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</si>
  <si>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</si>
  <si>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</si>
  <si>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</si>
  <si>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</si>
  <si>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</si>
  <si>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</si>
  <si>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</si>
  <si>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</si>
  <si>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</si>
  <si>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</si>
  <si>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</si>
  <si>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</si>
  <si>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</si>
  <si>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</si>
  <si>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</si>
  <si>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</si>
  <si>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</si>
  <si>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</si>
  <si>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Novartis Pharma Stein AG</t>
  </si>
  <si>
    <t>PHOENIX PHARMA D.O.O.</t>
  </si>
  <si>
    <t>PHOENIX PHARMA D.O.O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</si>
  <si>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</si>
  <si>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</si>
  <si>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</si>
  <si>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</si>
  <si>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</si>
  <si>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insulin degludek</t>
  </si>
  <si>
    <t>TRESIBA FLEXTOUCH</t>
  </si>
  <si>
    <t>NOVO NORDISK A/S</t>
  </si>
  <si>
    <t>rastvor za injekciju u penu sa uloškom</t>
  </si>
  <si>
    <t>pen sa uloškom, 5 po 3 ml (100j./ml)</t>
  </si>
  <si>
    <t>originalno pakovanje</t>
  </si>
  <si>
    <t>pen sa uloškom, 3 po 3 ml (200j./ml)</t>
  </si>
  <si>
    <t>levofloksacin</t>
  </si>
  <si>
    <t>LEXAVON</t>
  </si>
  <si>
    <t>Rafarm S.A</t>
  </si>
  <si>
    <t>kapi za oči, rastvor</t>
  </si>
  <si>
    <t>boca sa kapaljkom, 1 po 5ml (5mg/ml)</t>
  </si>
  <si>
    <t>timolol, brimonidin</t>
  </si>
  <si>
    <t>COMBIGAN</t>
  </si>
  <si>
    <t>Allergan Pharmaceuticals Ireland</t>
  </si>
  <si>
    <t>bočica sa kapaljkom, 1 po 5ml (5mg/ml + 2mg/ml)</t>
  </si>
  <si>
    <t>pembrolizumab 100 mg</t>
  </si>
  <si>
    <t>KEYTRUDA ◊</t>
  </si>
  <si>
    <t>Schering- Plough Labo N.V</t>
  </si>
  <si>
    <t>koncentrat za rastvor za infuziju</t>
  </si>
  <si>
    <t>100 mg/4 ml)</t>
  </si>
  <si>
    <t>bočica staklena</t>
  </si>
  <si>
    <t>sekukinumab 150 mg</t>
  </si>
  <si>
    <t>COSENTYX</t>
  </si>
  <si>
    <t>rastvor za injekciju u napunjenom injekcionom špricu</t>
  </si>
  <si>
    <t>150 mg/ml</t>
  </si>
  <si>
    <t>injekcioni špric</t>
  </si>
  <si>
    <t>KПП</t>
  </si>
  <si>
    <t>0041206</t>
  </si>
  <si>
    <t>0041207</t>
  </si>
  <si>
    <t>0039403</t>
  </si>
  <si>
    <t>0014420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</si>
</sst>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7.5"/>
      <color rgb="FF00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6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4.8515625" style="54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54"/>
      <c r="D1" s="24"/>
      <c r="K1" s="27"/>
      <c r="L1" s="27"/>
      <c r="M1" s="27"/>
      <c r="N1" s="27"/>
      <c r="O1" s="29"/>
    </row>
    <row r="2" spans="1:15" ht="12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</row>
    <row r="3" spans="1:15" ht="12.7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</row>
    <row r="5" spans="1:15" s="42" customFormat="1" ht="45.75" customHeight="1">
      <c r="A5" s="38" t="s">
        <v>33</v>
      </c>
      <c r="B5" s="38" t="s">
        <v>34</v>
      </c>
      <c r="C5" s="38" t="s">
        <v>71</v>
      </c>
      <c r="D5" s="50" t="s">
        <v>0</v>
      </c>
      <c r="E5" s="51" t="s">
        <v>28</v>
      </c>
      <c r="F5" s="51" t="s">
        <v>2</v>
      </c>
      <c r="G5" s="51" t="s">
        <v>1</v>
      </c>
      <c r="H5" s="51" t="s">
        <v>43</v>
      </c>
      <c r="I5" s="52" t="s">
        <v>3</v>
      </c>
      <c r="J5" s="51" t="s">
        <v>4</v>
      </c>
      <c r="K5" s="39" t="s">
        <v>5</v>
      </c>
      <c r="L5" s="40" t="s">
        <v>39</v>
      </c>
      <c r="M5" s="40" t="s">
        <v>6</v>
      </c>
      <c r="N5" s="39" t="s">
        <v>7</v>
      </c>
      <c r="O5" s="41" t="s">
        <v>8</v>
      </c>
    </row>
    <row r="6" spans="1:15" s="37" customFormat="1" ht="45.75" customHeight="1">
      <c r="A6" s="53">
        <v>1</v>
      </c>
      <c r="B6" s="7" t="s">
        <v>44</v>
      </c>
      <c r="C6" s="7"/>
      <c r="D6" s="55" t="s">
        <v>72</v>
      </c>
      <c r="E6" s="43" t="s">
        <v>45</v>
      </c>
      <c r="F6" s="44" t="s">
        <v>46</v>
      </c>
      <c r="G6" s="43" t="s">
        <v>47</v>
      </c>
      <c r="H6" s="45" t="s">
        <v>48</v>
      </c>
      <c r="I6" s="43" t="s">
        <v>49</v>
      </c>
      <c r="J6" s="43"/>
      <c r="K6" s="46">
        <v>5928.5</v>
      </c>
      <c r="L6" s="48">
        <v>5928.5</v>
      </c>
      <c r="M6" s="34">
        <f aca="true" t="shared" si="0" ref="M6:M11">J6*L6</f>
        <v>0</v>
      </c>
      <c r="N6" s="35">
        <f aca="true" t="shared" si="1" ref="N6:N11">J6*K6</f>
        <v>0</v>
      </c>
      <c r="O6" s="36">
        <v>1</v>
      </c>
    </row>
    <row r="7" spans="1:15" s="37" customFormat="1" ht="45.75" customHeight="1">
      <c r="A7" s="53">
        <v>2</v>
      </c>
      <c r="B7" s="7" t="s">
        <v>44</v>
      </c>
      <c r="C7" s="7"/>
      <c r="D7" s="55" t="s">
        <v>73</v>
      </c>
      <c r="E7" s="43" t="s">
        <v>45</v>
      </c>
      <c r="F7" s="44" t="s">
        <v>46</v>
      </c>
      <c r="G7" s="43" t="s">
        <v>47</v>
      </c>
      <c r="H7" s="45" t="s">
        <v>50</v>
      </c>
      <c r="I7" s="43" t="s">
        <v>49</v>
      </c>
      <c r="J7" s="43"/>
      <c r="K7" s="46">
        <v>7114.2</v>
      </c>
      <c r="L7" s="48">
        <v>7114.2</v>
      </c>
      <c r="M7" s="34">
        <f t="shared" si="0"/>
        <v>0</v>
      </c>
      <c r="N7" s="35">
        <f t="shared" si="1"/>
        <v>0</v>
      </c>
      <c r="O7" s="36">
        <v>1</v>
      </c>
    </row>
    <row r="8" spans="1:15" s="37" customFormat="1" ht="45.75" customHeight="1">
      <c r="A8" s="53">
        <v>26</v>
      </c>
      <c r="B8" s="7" t="s">
        <v>51</v>
      </c>
      <c r="C8" s="7"/>
      <c r="D8" s="56">
        <v>7090912</v>
      </c>
      <c r="E8" s="33" t="s">
        <v>52</v>
      </c>
      <c r="F8" s="7" t="s">
        <v>53</v>
      </c>
      <c r="G8" s="33" t="s">
        <v>54</v>
      </c>
      <c r="H8" s="43" t="s">
        <v>55</v>
      </c>
      <c r="I8" s="33" t="s">
        <v>49</v>
      </c>
      <c r="J8" s="33"/>
      <c r="K8" s="47">
        <v>493.7</v>
      </c>
      <c r="L8" s="49">
        <v>493.7</v>
      </c>
      <c r="M8" s="34">
        <f t="shared" si="0"/>
        <v>0</v>
      </c>
      <c r="N8" s="35">
        <f t="shared" si="1"/>
        <v>0</v>
      </c>
      <c r="O8" s="36">
        <v>1</v>
      </c>
    </row>
    <row r="9" spans="1:15" s="37" customFormat="1" ht="45.75" customHeight="1">
      <c r="A9" s="53">
        <v>27</v>
      </c>
      <c r="B9" s="7" t="s">
        <v>56</v>
      </c>
      <c r="C9" s="7"/>
      <c r="D9" s="56">
        <v>7099188</v>
      </c>
      <c r="E9" s="33" t="s">
        <v>57</v>
      </c>
      <c r="F9" s="7" t="s">
        <v>58</v>
      </c>
      <c r="G9" s="33" t="s">
        <v>54</v>
      </c>
      <c r="H9" s="45" t="s">
        <v>59</v>
      </c>
      <c r="I9" s="43" t="s">
        <v>49</v>
      </c>
      <c r="J9" s="43"/>
      <c r="K9" s="47">
        <v>826.69</v>
      </c>
      <c r="L9" s="49">
        <v>844.6</v>
      </c>
      <c r="M9" s="34">
        <f t="shared" si="0"/>
        <v>0</v>
      </c>
      <c r="N9" s="35">
        <f t="shared" si="1"/>
        <v>0</v>
      </c>
      <c r="O9" s="36">
        <v>1</v>
      </c>
    </row>
    <row r="10" spans="1:15" s="37" customFormat="1" ht="45.75" customHeight="1">
      <c r="A10" s="53">
        <v>36</v>
      </c>
      <c r="B10" s="33" t="s">
        <v>60</v>
      </c>
      <c r="C10" s="33"/>
      <c r="D10" s="56" t="s">
        <v>74</v>
      </c>
      <c r="E10" s="33" t="s">
        <v>61</v>
      </c>
      <c r="F10" s="33" t="s">
        <v>62</v>
      </c>
      <c r="G10" s="43" t="s">
        <v>63</v>
      </c>
      <c r="H10" s="33" t="s">
        <v>64</v>
      </c>
      <c r="I10" s="33" t="s">
        <v>65</v>
      </c>
      <c r="J10" s="33"/>
      <c r="K10" s="47">
        <v>313509</v>
      </c>
      <c r="L10" s="48">
        <v>313509</v>
      </c>
      <c r="M10" s="34">
        <f t="shared" si="0"/>
        <v>0</v>
      </c>
      <c r="N10" s="35">
        <f t="shared" si="1"/>
        <v>0</v>
      </c>
      <c r="O10" s="36">
        <v>1</v>
      </c>
    </row>
    <row r="11" spans="1:15" s="37" customFormat="1" ht="45.75" customHeight="1">
      <c r="A11" s="53">
        <v>41</v>
      </c>
      <c r="B11" s="33" t="s">
        <v>66</v>
      </c>
      <c r="C11" s="33"/>
      <c r="D11" s="56" t="s">
        <v>75</v>
      </c>
      <c r="E11" s="33" t="s">
        <v>67</v>
      </c>
      <c r="F11" s="33" t="s">
        <v>36</v>
      </c>
      <c r="G11" s="43" t="s">
        <v>68</v>
      </c>
      <c r="H11" s="33" t="s">
        <v>69</v>
      </c>
      <c r="I11" s="33" t="s">
        <v>70</v>
      </c>
      <c r="J11" s="33"/>
      <c r="K11" s="63">
        <v>58518.8</v>
      </c>
      <c r="L11" s="49">
        <v>58528.8</v>
      </c>
      <c r="M11" s="34">
        <f t="shared" si="0"/>
        <v>0</v>
      </c>
      <c r="N11" s="35">
        <f t="shared" si="1"/>
        <v>0</v>
      </c>
      <c r="O11" s="36">
        <v>1</v>
      </c>
    </row>
    <row r="12" spans="1:15" ht="18" customHeight="1">
      <c r="A12" s="57" t="s">
        <v>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7"/>
      <c r="M12" s="26">
        <f>SUM(M6:M11)</f>
        <v>0</v>
      </c>
      <c r="N12" s="26">
        <f>SUM(N6:N11)</f>
        <v>0</v>
      </c>
      <c r="O12" s="31">
        <f>AVERAGE(O6:O11)</f>
        <v>1</v>
      </c>
    </row>
    <row r="13" spans="1:15" ht="18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6">
        <f>M12*0.1</f>
        <v>0</v>
      </c>
      <c r="N13" s="28">
        <f>N12*0.1</f>
        <v>0</v>
      </c>
      <c r="O13" s="31"/>
    </row>
    <row r="14" spans="1:15" ht="18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6">
        <f>M12+M13</f>
        <v>0</v>
      </c>
      <c r="N14" s="28">
        <f>N12+N13</f>
        <v>0</v>
      </c>
      <c r="O14" s="31"/>
    </row>
    <row r="15" ht="12.75" hidden="1">
      <c r="N15" s="27">
        <v>0.1</v>
      </c>
    </row>
  </sheetData>
  <sheetProtection/>
  <mergeCells count="5">
    <mergeCell ref="A14:L14"/>
    <mergeCell ref="A13:L13"/>
    <mergeCell ref="A12:L12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:G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38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specifikacija!M12</f>
        <v>0</v>
      </c>
      <c r="F6" s="14">
        <f>specifikacija!N12</f>
        <v>0</v>
      </c>
      <c r="G6" s="15">
        <f>specifikacija!N14</f>
        <v>0</v>
      </c>
    </row>
    <row r="7" spans="2:7" ht="36.75" customHeight="1" thickBot="1">
      <c r="B7" s="3" t="s">
        <v>17</v>
      </c>
      <c r="C7" s="23" t="s">
        <v>32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specifikacija!O12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2019-05-29T13:41:00Z</dcterms:modified>
  <cp:category/>
  <cp:version/>
  <cp:contentType/>
  <cp:contentStatus/>
</cp:coreProperties>
</file>