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970" windowHeight="12270" activeTab="0"/>
  </bookViews>
  <sheets>
    <sheet name="specifikacija" sheetId="1" r:id="rId1"/>
    <sheet name="Obrazac KVI" sheetId="2" r:id="rId2"/>
  </sheets>
  <definedNames>
    <definedName name="_xlnm._FilterDatabase" localSheetId="0" hidden="1">'specifikacija'!$A$6:$L$261</definedName>
  </definedNames>
  <calcPr fullCalcOnLoad="1"/>
</workbook>
</file>

<file path=xl/sharedStrings.xml><?xml version="1.0" encoding="utf-8"?>
<sst xmlns="http://schemas.openxmlformats.org/spreadsheetml/2006/main" count="1534" uniqueCount="864">
  <si>
    <t>Фармацеутски облик</t>
  </si>
  <si>
    <t>Број понуда по партији</t>
  </si>
  <si>
    <t>ПРИЛОГ 2 УГОВОРА - ПОДАЦИ ЗА КВАРТАЛНО ИЗВЕШТАВАЊЕ</t>
  </si>
  <si>
    <t>Број набавке</t>
  </si>
  <si>
    <t>Тип набавке</t>
  </si>
  <si>
    <t>Врста поступка</t>
  </si>
  <si>
    <t>Врста предмета</t>
  </si>
  <si>
    <t>Делатност</t>
  </si>
  <si>
    <t>Опис предмета</t>
  </si>
  <si>
    <t>Шифра из ОРН</t>
  </si>
  <si>
    <t>Добра</t>
  </si>
  <si>
    <t>Најнижа понуђена цена</t>
  </si>
  <si>
    <t>Број понуда</t>
  </si>
  <si>
    <t>Критеријум</t>
  </si>
  <si>
    <t>Отворени</t>
  </si>
  <si>
    <t>ПРИЛОГ 1 УГОВОРА - СПЕЦИФИКАЦИЈА ЛЕКОВА СА ЦЕНАМА</t>
  </si>
  <si>
    <t>Број решења УЈН</t>
  </si>
  <si>
    <t>Обликована по партијама, централизована, оквирни споразум</t>
  </si>
  <si>
    <t>Класичан сектор - приходи из буџета</t>
  </si>
  <si>
    <t>нема</t>
  </si>
  <si>
    <t>ПРОЦЕЊЕНА ВРЕДНОСТ</t>
  </si>
  <si>
    <t>УГОВОРЕНА ВРЕДНОСТ   (без ПДВ-a)</t>
  </si>
  <si>
    <t>УГОВОРЕНА ВРЕДНОСТ          (са ПДВ-ом)</t>
  </si>
  <si>
    <t>У хиљадама динара (за УЈН)</t>
  </si>
  <si>
    <t>Број партије</t>
  </si>
  <si>
    <t>JKL</t>
  </si>
  <si>
    <t>INN</t>
  </si>
  <si>
    <t>Заштићено име лека</t>
  </si>
  <si>
    <t>Паковање и јачина лека</t>
  </si>
  <si>
    <t>Jединица мере</t>
  </si>
  <si>
    <t>Процењена јединична цена</t>
  </si>
  <si>
    <t>Укупна процењена цена без ПДВ-а</t>
  </si>
  <si>
    <t>Укупна вредност без ПДВ-а</t>
  </si>
  <si>
    <t>404-1-110/18-52</t>
  </si>
  <si>
    <t>ЛЕКОВА СА ЛИСТЕ А И ЛИСТЕ А1 ЛИСТЕ ЛЕКОВА ЗА 2018. ГОДИНУ</t>
  </si>
  <si>
    <t>33600000
1582000</t>
  </si>
  <si>
    <t>Jединична цена</t>
  </si>
  <si>
    <t xml:space="preserve">Количине </t>
  </si>
  <si>
    <t>PHOENIX PHARMA D.O.O.</t>
  </si>
  <si>
    <t>0041559</t>
  </si>
  <si>
    <t>insulin humani</t>
  </si>
  <si>
    <t>ACTRAPID PENFILL</t>
  </si>
  <si>
    <t>rastvor za injekciju u ulošku</t>
  </si>
  <si>
    <t>uložak, 5 po 3 ml (100 i.j./ml)</t>
  </si>
  <si>
    <t>оригинално паковање</t>
  </si>
  <si>
    <t>0041425</t>
  </si>
  <si>
    <t>HUMULIN R</t>
  </si>
  <si>
    <t>5 po 3 ml (100 i.j./ml)</t>
  </si>
  <si>
    <t>0041507</t>
  </si>
  <si>
    <t>insulin lispro</t>
  </si>
  <si>
    <t>HUMALOG</t>
  </si>
  <si>
    <t>0041532</t>
  </si>
  <si>
    <t>insulin aspart</t>
  </si>
  <si>
    <t>NOVO RAPID</t>
  </si>
  <si>
    <t>rastvor za injekciju</t>
  </si>
  <si>
    <t>bočica, 1 po 10 ml (100 j./ml )</t>
  </si>
  <si>
    <t>0041527</t>
  </si>
  <si>
    <t xml:space="preserve">insulin aspart </t>
  </si>
  <si>
    <t>NOVORAPID FLEXPEN</t>
  </si>
  <si>
    <t>pen sa uloškom, 5 po 3 ml (100 j./ml )</t>
  </si>
  <si>
    <t>0041557</t>
  </si>
  <si>
    <t>insulin srednje dugog dejstva, humani (izofan)</t>
  </si>
  <si>
    <t>INSULATARD  PENFILL</t>
  </si>
  <si>
    <t>suspenzija za injekciju u ulošku</t>
  </si>
  <si>
    <t>(za Novopen) 5 po 3 ml (100 i.j./ml)</t>
  </si>
  <si>
    <t>0041428</t>
  </si>
  <si>
    <t xml:space="preserve">insulin humani </t>
  </si>
  <si>
    <t>HUMULIN NPH</t>
  </si>
  <si>
    <t>0041558</t>
  </si>
  <si>
    <t xml:space="preserve">MIXTARD 30  PENFILL </t>
  </si>
  <si>
    <t>0041427</t>
  </si>
  <si>
    <t>HUMULIN M3</t>
  </si>
  <si>
    <t>0041502</t>
  </si>
  <si>
    <t>HUMALOG MIX 25</t>
  </si>
  <si>
    <t>uložak, 5 po 3 ml (100 i.j/1 ml)</t>
  </si>
  <si>
    <t>0041503</t>
  </si>
  <si>
    <t>HUMALOG MIX 50</t>
  </si>
  <si>
    <t>0041528</t>
  </si>
  <si>
    <t>NOVOMIX 30 FLEXPEN</t>
  </si>
  <si>
    <t>suspenzija za injekciju</t>
  </si>
  <si>
    <t>pen sa uloskom, 5 po 3 ml (100 j./1 ml )</t>
  </si>
  <si>
    <t>0041667</t>
  </si>
  <si>
    <t>insulin glargin</t>
  </si>
  <si>
    <t>ABASAGLAR</t>
  </si>
  <si>
    <t>uložak, 5 po 3 ml (100 j./ml)</t>
  </si>
  <si>
    <t>0041550</t>
  </si>
  <si>
    <t>insulin detemir</t>
  </si>
  <si>
    <t>LEVEMIR FLEXPEN</t>
  </si>
  <si>
    <t>pen sa uloškom, 5 po 3 ml (100 j./1 ml )</t>
  </si>
  <si>
    <t>1042070</t>
  </si>
  <si>
    <t>gliklazid</t>
  </si>
  <si>
    <t xml:space="preserve">GLIORAL </t>
  </si>
  <si>
    <t>tableta</t>
  </si>
  <si>
    <t>blister, 30 po 80 mg</t>
  </si>
  <si>
    <t>1042063</t>
  </si>
  <si>
    <t>DIAPREL MR</t>
  </si>
  <si>
    <t>tableta sa modifikovanim oslobađanjem</t>
  </si>
  <si>
    <t>blister, 30 po 60 mg</t>
  </si>
  <si>
    <t>1042161</t>
  </si>
  <si>
    <t>blister, 60 po 60 mg</t>
  </si>
  <si>
    <t>1060075</t>
  </si>
  <si>
    <t>gvožđe (III) hidroksid polimaltozni kompleks</t>
  </si>
  <si>
    <t>REFERUM</t>
  </si>
  <si>
    <t>tableta za žvakanje</t>
  </si>
  <si>
    <t>blister, 30 po 100 mg</t>
  </si>
  <si>
    <t>1061021</t>
  </si>
  <si>
    <t>folna kiselina</t>
  </si>
  <si>
    <t>FOLKIS</t>
  </si>
  <si>
    <t>blister, 20 po 5 mg</t>
  </si>
  <si>
    <t>7102621</t>
  </si>
  <si>
    <t>gliceriltrinitrat (nitroglicerin)</t>
  </si>
  <si>
    <t>NITROLINGUAL</t>
  </si>
  <si>
    <t>sublingvalni sprej</t>
  </si>
  <si>
    <t>boca sa pumpom za doziranje, 12,2 ml/ 200 doza (0,4 mg/doza)</t>
  </si>
  <si>
    <t>1102082</t>
  </si>
  <si>
    <t>izosorbid dinitrat</t>
  </si>
  <si>
    <t xml:space="preserve">CORNILAT  </t>
  </si>
  <si>
    <t>blister, 20 po 20 mg</t>
  </si>
  <si>
    <t>1109100</t>
  </si>
  <si>
    <t>trimetazidin</t>
  </si>
  <si>
    <t>TRIMETAZIDIN PHARMAS</t>
  </si>
  <si>
    <t>blister, 60 po 35 mg</t>
  </si>
  <si>
    <t>1109142</t>
  </si>
  <si>
    <t>MODUXIN MR</t>
  </si>
  <si>
    <t>tableta sa produženim oslobađanjem</t>
  </si>
  <si>
    <t>1109138</t>
  </si>
  <si>
    <t>TRIMETACOR MR</t>
  </si>
  <si>
    <t>1109125</t>
  </si>
  <si>
    <t>ivabradin</t>
  </si>
  <si>
    <t>CORAXAN</t>
  </si>
  <si>
    <t>film tableta</t>
  </si>
  <si>
    <t>blister, 56 po 5mg</t>
  </si>
  <si>
    <t>1109126</t>
  </si>
  <si>
    <t>blister, 56 po 7,5mg</t>
  </si>
  <si>
    <t>1103892</t>
  </si>
  <si>
    <t>rilmenidin</t>
  </si>
  <si>
    <t>TENAXUM</t>
  </si>
  <si>
    <t>blister, 30 po 1 mg</t>
  </si>
  <si>
    <t>1103911</t>
  </si>
  <si>
    <t>bosentan</t>
  </si>
  <si>
    <t>TRACLEER</t>
  </si>
  <si>
    <t>blister, 56 po 125 mg</t>
  </si>
  <si>
    <t>1103180</t>
  </si>
  <si>
    <t>indapamid</t>
  </si>
  <si>
    <t>VAZOPAMID</t>
  </si>
  <si>
    <t>blister, 30 po 1,5 mg</t>
  </si>
  <si>
    <t>1401290</t>
  </si>
  <si>
    <t>metiklotiazid,
amilorid</t>
  </si>
  <si>
    <t>LOMETAZID</t>
  </si>
  <si>
    <t>blister, 30 po (5 mg +10 mg )</t>
  </si>
  <si>
    <t>1107048</t>
  </si>
  <si>
    <t>bisoprolol</t>
  </si>
  <si>
    <t>BISPROL</t>
  </si>
  <si>
    <t>blister, 30 po 5 mg</t>
  </si>
  <si>
    <t>1107049</t>
  </si>
  <si>
    <t>blister, 30 po 10 mg</t>
  </si>
  <si>
    <t>1107833</t>
  </si>
  <si>
    <t>karvedilol</t>
  </si>
  <si>
    <t>KARVOL</t>
  </si>
  <si>
    <t>blister, 30 po 12,5 mg</t>
  </si>
  <si>
    <t>1107834</t>
  </si>
  <si>
    <t>blister, 30 po 25 mg</t>
  </si>
  <si>
    <t>1402000</t>
  </si>
  <si>
    <t xml:space="preserve">amlodipin </t>
  </si>
  <si>
    <t>CARDIPINE</t>
  </si>
  <si>
    <t>1402001</t>
  </si>
  <si>
    <t>blister, 20 po 10 mg</t>
  </si>
  <si>
    <t>1402666</t>
  </si>
  <si>
    <t>amlodipin</t>
  </si>
  <si>
    <t>blister, 30 po 5mg</t>
  </si>
  <si>
    <t>1402002</t>
  </si>
  <si>
    <t>blister, 30 po 10mg</t>
  </si>
  <si>
    <t>1402721</t>
  </si>
  <si>
    <t>verapamil</t>
  </si>
  <si>
    <t xml:space="preserve">IZOPAMIL </t>
  </si>
  <si>
    <t xml:space="preserve"> blister, 45 po 80 mg</t>
  </si>
  <si>
    <t>1103916</t>
  </si>
  <si>
    <t>perindopril</t>
  </si>
  <si>
    <t>PREXANIL</t>
  </si>
  <si>
    <t xml:space="preserve"> kontejner za tablete, 30 po 5 mg</t>
  </si>
  <si>
    <t>1103915</t>
  </si>
  <si>
    <t xml:space="preserve"> kontejner za tablete, 30 po 10 mg</t>
  </si>
  <si>
    <t>1103810</t>
  </si>
  <si>
    <t>fosinopril</t>
  </si>
  <si>
    <t>MONOPRIL</t>
  </si>
  <si>
    <t xml:space="preserve"> blister, 28 po 10 mg</t>
  </si>
  <si>
    <t>1103811</t>
  </si>
  <si>
    <t>blister, 28 po 20 mg</t>
  </si>
  <si>
    <t>1401606</t>
  </si>
  <si>
    <t>perindopril, indapamid</t>
  </si>
  <si>
    <t>PREXANIL COMBI</t>
  </si>
  <si>
    <t>kontejner za tablete, 30 po (5 mg + 1,25 mg)</t>
  </si>
  <si>
    <t>1401607</t>
  </si>
  <si>
    <t>PREXANIL COMBI HD</t>
  </si>
  <si>
    <t>kontejner plastični, 30 po (10 mg+2,5mg)</t>
  </si>
  <si>
    <t>1401190</t>
  </si>
  <si>
    <t>PERIGARD PLUS</t>
  </si>
  <si>
    <t>blister, 30 po (4 mg+1,25 mg)</t>
  </si>
  <si>
    <t>1103884</t>
  </si>
  <si>
    <t>lizinopril, amlodipin</t>
  </si>
  <si>
    <t>LISONORM</t>
  </si>
  <si>
    <t>blister, 30 po (10 mg + 5 mg)</t>
  </si>
  <si>
    <t>1103455</t>
  </si>
  <si>
    <t>LISONORM FORTE</t>
  </si>
  <si>
    <t>blister, 30 po (20 mg + 10 mg)</t>
  </si>
  <si>
    <t>1103785</t>
  </si>
  <si>
    <t>blister, 30 po (20 mg + 5 mg)</t>
  </si>
  <si>
    <t>1103112</t>
  </si>
  <si>
    <t>perindopril, amlodipin</t>
  </si>
  <si>
    <t>PREXANOR</t>
  </si>
  <si>
    <t>kontejner plastični, 30 po (5 mg + 5 mg)</t>
  </si>
  <si>
    <t>1103114</t>
  </si>
  <si>
    <t>kontejner plastični, 30 po (5 mg + 10 mg)</t>
  </si>
  <si>
    <t>1103115</t>
  </si>
  <si>
    <t>kontejner plastični, 30 po (10 mg + 5 mg)</t>
  </si>
  <si>
    <t>1103116</t>
  </si>
  <si>
    <t>kontejner plastični, 30 po (10 mg + 10 mg)</t>
  </si>
  <si>
    <t>1103600</t>
  </si>
  <si>
    <t>perindopril, amlodipin, indapamid</t>
  </si>
  <si>
    <t>TRIPLIXAM</t>
  </si>
  <si>
    <t>kontejner za tablete, 30 po (5mg+5mg+1,25mg)</t>
  </si>
  <si>
    <t>1103602</t>
  </si>
  <si>
    <t>kontejner za tablete, 30 po (5mg+10mg+1,25mg)</t>
  </si>
  <si>
    <t>1103603</t>
  </si>
  <si>
    <t>kontejner za tablete, 30 po (10mg+5mg+2,5mg)</t>
  </si>
  <si>
    <t>1103604</t>
  </si>
  <si>
    <t>kontejner za tablete, 30 po (10mg+10mg+2,5mg)</t>
  </si>
  <si>
    <t>1103150</t>
  </si>
  <si>
    <t>losartan</t>
  </si>
  <si>
    <t>ERYNORM</t>
  </si>
  <si>
    <t>blister, 28 po 50 mg</t>
  </si>
  <si>
    <t>1103151</t>
  </si>
  <si>
    <t>blister, 28 po 100 mg</t>
  </si>
  <si>
    <t>1103003</t>
  </si>
  <si>
    <t>AVELOSARTAN</t>
  </si>
  <si>
    <t>blister, 30 po 50 mg</t>
  </si>
  <si>
    <t>1104483</t>
  </si>
  <si>
    <t>pravastatin</t>
  </si>
  <si>
    <t>PRAVACOR</t>
  </si>
  <si>
    <t>blister, 30 po 40 mg</t>
  </si>
  <si>
    <t>1104232</t>
  </si>
  <si>
    <t>fenofibrat</t>
  </si>
  <si>
    <t>FENOLIP</t>
  </si>
  <si>
    <t>kapsula, tvrda</t>
  </si>
  <si>
    <t>blister, 30 po 160 mg</t>
  </si>
  <si>
    <t>1104622</t>
  </si>
  <si>
    <t>atorvastatin, amlodipin</t>
  </si>
  <si>
    <t>AMLATOR</t>
  </si>
  <si>
    <t>1104623</t>
  </si>
  <si>
    <t>blister, 30 po (10 mg + 10 mg)</t>
  </si>
  <si>
    <t>1104624</t>
  </si>
  <si>
    <t>1104625</t>
  </si>
  <si>
    <t>4157100</t>
  </si>
  <si>
    <t>mikonazol</t>
  </si>
  <si>
    <t>DAKTANOL</t>
  </si>
  <si>
    <t>krem</t>
  </si>
  <si>
    <t>tuba,1 po 30 g 2%</t>
  </si>
  <si>
    <t>4151050</t>
  </si>
  <si>
    <t xml:space="preserve">sulfadiazin </t>
  </si>
  <si>
    <t xml:space="preserve">SANADERM </t>
  </si>
  <si>
    <t>tuba, 1 po 50 g 1%</t>
  </si>
  <si>
    <t>4139160</t>
  </si>
  <si>
    <t>aciklovir</t>
  </si>
  <si>
    <t>ACIKLOVIR</t>
  </si>
  <si>
    <t>tuba, 1 po 5 g 5 %</t>
  </si>
  <si>
    <t>4152192</t>
  </si>
  <si>
    <t>fluocinolonacetonid</t>
  </si>
  <si>
    <t xml:space="preserve">SINODERM </t>
  </si>
  <si>
    <t>gel</t>
  </si>
  <si>
    <t>tuba, 1 po 30 g (0,25 mg/g)</t>
  </si>
  <si>
    <t>4152191</t>
  </si>
  <si>
    <t>mast</t>
  </si>
  <si>
    <t xml:space="preserve"> tuba,1 po 15 g (0,25 mg/g)</t>
  </si>
  <si>
    <t>4153440</t>
  </si>
  <si>
    <t>mometazon</t>
  </si>
  <si>
    <t>ELOCOM</t>
  </si>
  <si>
    <t>tuba, 1 po 15 g (0,1%)</t>
  </si>
  <si>
    <t>4153441</t>
  </si>
  <si>
    <t>1155442</t>
  </si>
  <si>
    <t>izotretinoin</t>
  </si>
  <si>
    <t>ROACCUTAN</t>
  </si>
  <si>
    <t>kapsula, meka</t>
  </si>
  <si>
    <t>4157290</t>
  </si>
  <si>
    <t>butokonazol</t>
  </si>
  <si>
    <t>GYNOFORT</t>
  </si>
  <si>
    <t>vaginalni krem</t>
  </si>
  <si>
    <t>aplikator, 1 po 5 g (20 mg/g)</t>
  </si>
  <si>
    <t>1135300</t>
  </si>
  <si>
    <t>gestoden, etinilestradiol</t>
  </si>
  <si>
    <t>LINDYNETTE 20</t>
  </si>
  <si>
    <t>obložena tableta</t>
  </si>
  <si>
    <t>blister, 1 po 21 (75 mcg + 20 mcg)</t>
  </si>
  <si>
    <t>1135287</t>
  </si>
  <si>
    <t>drospirenon, etinilestradiol</t>
  </si>
  <si>
    <t>DAYLETTE</t>
  </si>
  <si>
    <t xml:space="preserve">blister, 28 po (3 mg + 0,02 mg) (24 + 4 placebo) </t>
  </si>
  <si>
    <t>1135288</t>
  </si>
  <si>
    <t>hlormadinon, etinilestradol</t>
  </si>
  <si>
    <t>BELARA</t>
  </si>
  <si>
    <t>blister, 21 po (2mg + 0.03mg)</t>
  </si>
  <si>
    <t>1134230</t>
  </si>
  <si>
    <t>tamsulosin</t>
  </si>
  <si>
    <t>TAMSOL</t>
  </si>
  <si>
    <t>kapsula sa produženim oslobađanjem, tvrda</t>
  </si>
  <si>
    <t>blister, 30 po 0,4 mg</t>
  </si>
  <si>
    <t>1134501</t>
  </si>
  <si>
    <t>OMSAL</t>
  </si>
  <si>
    <t xml:space="preserve"> kapsula sa produženim oslobađanjem, tvrda</t>
  </si>
  <si>
    <t>1134205</t>
  </si>
  <si>
    <t>finasterid</t>
  </si>
  <si>
    <t>PROSCAR</t>
  </si>
  <si>
    <t>28 po 5 mg</t>
  </si>
  <si>
    <t>0044308</t>
  </si>
  <si>
    <t>somatropin</t>
  </si>
  <si>
    <t>NORDITROPIN NORDILET</t>
  </si>
  <si>
    <t>pen sa uloškom, 1 po 30 i.j. (10 mg/1,5 ml)</t>
  </si>
  <si>
    <t>0044309</t>
  </si>
  <si>
    <t>pen sa uloškom, 1 po 45 i.j. (15 mg/1,5 ml)</t>
  </si>
  <si>
    <t>0341340</t>
  </si>
  <si>
    <t>glukagon</t>
  </si>
  <si>
    <t xml:space="preserve">GLUCAGEN  HYPOKIT </t>
  </si>
  <si>
    <t>prašak i rastvarač za rastvor za injekciju</t>
  </si>
  <si>
    <t>bočica sa praškom i napunjeni injekcioni špric sa rastvaračem, 1 po 1 ml (1 mg/1 ml)</t>
  </si>
  <si>
    <t>1021145</t>
  </si>
  <si>
    <t>amoksicilin</t>
  </si>
  <si>
    <t xml:space="preserve">SINACILIN </t>
  </si>
  <si>
    <t>blister, 16 po 250 mg</t>
  </si>
  <si>
    <t>1021148</t>
  </si>
  <si>
    <t>blister, 16 po 500 mg</t>
  </si>
  <si>
    <t>3021147</t>
  </si>
  <si>
    <t>SINACILIN baby</t>
  </si>
  <si>
    <t>prašak za oralnu suspenziju</t>
  </si>
  <si>
    <t>boca staklena, 1 po 100 ml; (250mg/5ml)</t>
  </si>
  <si>
    <t>3021637</t>
  </si>
  <si>
    <t>amoksicilin,klavulanska kiselina</t>
  </si>
  <si>
    <t>AUGMENTIN</t>
  </si>
  <si>
    <t xml:space="preserve">boca staklena, 1 po 70ml (400mg+57mg)/5ml </t>
  </si>
  <si>
    <t>1021632</t>
  </si>
  <si>
    <t>amoksicilin, klavulanska kiselina</t>
  </si>
  <si>
    <t>14 po (875 mg + 125 mg)</t>
  </si>
  <si>
    <t>1321956</t>
  </si>
  <si>
    <t>cefuroksim</t>
  </si>
  <si>
    <t>ZINNAT</t>
  </si>
  <si>
    <t>blister, 14 po 500mg</t>
  </si>
  <si>
    <t>1321807</t>
  </si>
  <si>
    <t>AKSEF</t>
  </si>
  <si>
    <t>blister, 10 po 500 mg</t>
  </si>
  <si>
    <t>granule za oralnu suspenziju</t>
  </si>
  <si>
    <t>boca staklena, 1 po 70 ml (125mg/5ml)</t>
  </si>
  <si>
    <t>boca staklena, 1 po 70 ml (250mg/5ml)</t>
  </si>
  <si>
    <t>3321951</t>
  </si>
  <si>
    <t>cefprozil</t>
  </si>
  <si>
    <t>CEFZIL</t>
  </si>
  <si>
    <t>bočica, 1 po 60 ml (250 mg/5 ml)</t>
  </si>
  <si>
    <t>1321950</t>
  </si>
  <si>
    <t>3026210</t>
  </si>
  <si>
    <t>sulfametoksazol, trimetoprim</t>
  </si>
  <si>
    <t xml:space="preserve">BACTRIM </t>
  </si>
  <si>
    <t>sirup</t>
  </si>
  <si>
    <t xml:space="preserve"> bočica, 1 po 100 ml (200 mg + 40 mg)/5 ml</t>
  </si>
  <si>
    <t>1026211</t>
  </si>
  <si>
    <t>blister, 20 po (400 mg + 80 mg)</t>
  </si>
  <si>
    <t>1329380</t>
  </si>
  <si>
    <t>levofloksacin</t>
  </si>
  <si>
    <t>LOFOCIN</t>
  </si>
  <si>
    <t>blister, 10 po 250 mg</t>
  </si>
  <si>
    <t>1329381</t>
  </si>
  <si>
    <t>1132300</t>
  </si>
  <si>
    <t>pipemidinska kiselina</t>
  </si>
  <si>
    <t>PIPEGAL</t>
  </si>
  <si>
    <t>kapsula</t>
  </si>
  <si>
    <t>20 po 200 mg</t>
  </si>
  <si>
    <t>1327401</t>
  </si>
  <si>
    <t>flukonazol</t>
  </si>
  <si>
    <t>FLUKOZOL</t>
  </si>
  <si>
    <t>blister, 7 po 50 mg</t>
  </si>
  <si>
    <t>1327400</t>
  </si>
  <si>
    <t>blister, 1 po 150 mg</t>
  </si>
  <si>
    <t>1328120</t>
  </si>
  <si>
    <t>fosamprenavir</t>
  </si>
  <si>
    <t>TELZIR</t>
  </si>
  <si>
    <t>bočica plastična, 60 po 700 mg</t>
  </si>
  <si>
    <t>1328612</t>
  </si>
  <si>
    <t>darunavir</t>
  </si>
  <si>
    <t>PREZISTA</t>
  </si>
  <si>
    <t>boca, 60 po 600 mg</t>
  </si>
  <si>
    <t>1328411</t>
  </si>
  <si>
    <t>zidovudin</t>
  </si>
  <si>
    <t xml:space="preserve">ZIDOSAN </t>
  </si>
  <si>
    <t>kontejner plastični, 100 po 100 mg</t>
  </si>
  <si>
    <t>1328376</t>
  </si>
  <si>
    <t>lamivudin</t>
  </si>
  <si>
    <t xml:space="preserve">ZEFFIX </t>
  </si>
  <si>
    <t xml:space="preserve"> 28 po 100 mg</t>
  </si>
  <si>
    <t>1328375</t>
  </si>
  <si>
    <t xml:space="preserve">EPIVIR </t>
  </si>
  <si>
    <t>bočica plastična, 60 po 150 mg</t>
  </si>
  <si>
    <t>1328530</t>
  </si>
  <si>
    <t>abakavir</t>
  </si>
  <si>
    <t xml:space="preserve">ZIAGEN </t>
  </si>
  <si>
    <t>blister, 60 po 300 mg</t>
  </si>
  <si>
    <t>1328393</t>
  </si>
  <si>
    <t>efavirenz</t>
  </si>
  <si>
    <t>STOCRIN</t>
  </si>
  <si>
    <t>bočica plastična, 30 po 600 mg</t>
  </si>
  <si>
    <t>1328640</t>
  </si>
  <si>
    <t>zidovudin, lamivudin</t>
  </si>
  <si>
    <t>COMBIVIR</t>
  </si>
  <si>
    <t>blister, 60 po (300 mg + 150 mg)</t>
  </si>
  <si>
    <t>1328601</t>
  </si>
  <si>
    <t>abakavir, lamivudin</t>
  </si>
  <si>
    <t>KIVEXA</t>
  </si>
  <si>
    <t>blister, 30 po (600 mg + 300 mg)</t>
  </si>
  <si>
    <t>1328666</t>
  </si>
  <si>
    <t>lamivudin, abakavir, dolutegravir</t>
  </si>
  <si>
    <t>TRIUMEQ</t>
  </si>
  <si>
    <t>boca plastična, 30 po (300mg + 600mg + 50mg)</t>
  </si>
  <si>
    <t>1328613</t>
  </si>
  <si>
    <t>darunavir, kobicistat</t>
  </si>
  <si>
    <t>REZOLSTA</t>
  </si>
  <si>
    <t>bočica plastična, 30  po (800mg+150mg)</t>
  </si>
  <si>
    <t>1328660</t>
  </si>
  <si>
    <t>raltegravir</t>
  </si>
  <si>
    <t>ISENTRESS</t>
  </si>
  <si>
    <t>bočica, 60 po 400 mg</t>
  </si>
  <si>
    <t>1328657</t>
  </si>
  <si>
    <t>maravirok</t>
  </si>
  <si>
    <t>CELSENTRI</t>
  </si>
  <si>
    <t>blister, 60 po 150 mg</t>
  </si>
  <si>
    <t>1328656</t>
  </si>
  <si>
    <t>1328659</t>
  </si>
  <si>
    <t>dolutegravir</t>
  </si>
  <si>
    <t>TIVICAY</t>
  </si>
  <si>
    <t>bočica plastična, 30 po 50 mg</t>
  </si>
  <si>
    <t>1048913</t>
  </si>
  <si>
    <t>megestrol</t>
  </si>
  <si>
    <t>MEGACE</t>
  </si>
  <si>
    <t>bočica, 30 po 160 mg</t>
  </si>
  <si>
    <t>3048915</t>
  </si>
  <si>
    <t>MEGOXI</t>
  </si>
  <si>
    <t>oralna suspenzija</t>
  </si>
  <si>
    <t>boca plastična, 1 po 240 ml (40 mg/ml)</t>
  </si>
  <si>
    <t>1039010</t>
  </si>
  <si>
    <t>tamoksifen</t>
  </si>
  <si>
    <t>NOLVADEX</t>
  </si>
  <si>
    <t>1039325</t>
  </si>
  <si>
    <t>anastrozol</t>
  </si>
  <si>
    <t>ARIMIDEX</t>
  </si>
  <si>
    <t xml:space="preserve"> 28 po 1 mg</t>
  </si>
  <si>
    <t>1039331</t>
  </si>
  <si>
    <t>letrozol</t>
  </si>
  <si>
    <t>FEMOZOL</t>
  </si>
  <si>
    <t>blister, 30 po 2,5 mg</t>
  </si>
  <si>
    <t>1014051</t>
  </si>
  <si>
    <t>everolimus</t>
  </si>
  <si>
    <t>CERTICAN</t>
  </si>
  <si>
    <t>blister, 60 po 0,25 mg</t>
  </si>
  <si>
    <t>1014052</t>
  </si>
  <si>
    <t>blister, 60 po 0,5 mg</t>
  </si>
  <si>
    <t>alendronska kiselina</t>
  </si>
  <si>
    <t>ALEFOSS</t>
  </si>
  <si>
    <t>blister, 4 po 70 mg</t>
  </si>
  <si>
    <t>1059909</t>
  </si>
  <si>
    <t>blister, 8 po 70 mg</t>
  </si>
  <si>
    <t>alendronska kiselina, holekalciferol</t>
  </si>
  <si>
    <t>FOSAVANCE</t>
  </si>
  <si>
    <t>blister, 4 po (70 mg + 5600 i.j.)</t>
  </si>
  <si>
    <t>1087711</t>
  </si>
  <si>
    <t>hidromorfon</t>
  </si>
  <si>
    <t>JURNISTA</t>
  </si>
  <si>
    <t>blister, 14 po 8 mg</t>
  </si>
  <si>
    <t>1087710</t>
  </si>
  <si>
    <t>14 po 16 mg</t>
  </si>
  <si>
    <t>1087715</t>
  </si>
  <si>
    <t>28 po 32 mg</t>
  </si>
  <si>
    <t>oksikodon, nalokson</t>
  </si>
  <si>
    <t>TARGINACT</t>
  </si>
  <si>
    <t>blister, 30 po (5mg+2.5mg)</t>
  </si>
  <si>
    <t>blister, 30 po (10mg+5mg)</t>
  </si>
  <si>
    <t>blister, 30 po (20mg+10mg)</t>
  </si>
  <si>
    <t>blister, 30 po (40mg+20mg)</t>
  </si>
  <si>
    <t>9087565</t>
  </si>
  <si>
    <t>fentanil</t>
  </si>
  <si>
    <t>DUROGESIC</t>
  </si>
  <si>
    <t>transdermalni flaster</t>
  </si>
  <si>
    <t>5 po 25 mcg/h ( 5 po 4,2 mg )</t>
  </si>
  <si>
    <t>9087566</t>
  </si>
  <si>
    <t>5 po 50 mcg/h ( 5 po 8,4 mg )</t>
  </si>
  <si>
    <t>9087568</t>
  </si>
  <si>
    <t>kesica, 5 po 75 mcg/h (5 po 12,6 mg)</t>
  </si>
  <si>
    <t>9087567</t>
  </si>
  <si>
    <t>5 po 100 mcg/h ( 5 po 16,8 mg )</t>
  </si>
  <si>
    <t>1087650</t>
  </si>
  <si>
    <t>tramadol</t>
  </si>
  <si>
    <t>TRAMAFORT</t>
  </si>
  <si>
    <t>blister, 20 po 100 mg</t>
  </si>
  <si>
    <t>1087651</t>
  </si>
  <si>
    <t>blister, 20 po 150 mg</t>
  </si>
  <si>
    <t>3086695</t>
  </si>
  <si>
    <t>paracetamol</t>
  </si>
  <si>
    <t>PARACETAMOL</t>
  </si>
  <si>
    <t>boca staklena, 1 po 100 ml (120 mg/5 ml)</t>
  </si>
  <si>
    <t>1084070</t>
  </si>
  <si>
    <t>karbamazepin</t>
  </si>
  <si>
    <t>GALEPSIN</t>
  </si>
  <si>
    <t xml:space="preserve"> blister, 50 po 200 mg</t>
  </si>
  <si>
    <t>3084532</t>
  </si>
  <si>
    <t>TEGRETOL</t>
  </si>
  <si>
    <t>boca staklena, 1 po 250 ml (100 mg/5 ml)</t>
  </si>
  <si>
    <t>1084530</t>
  </si>
  <si>
    <t xml:space="preserve">TEGRETOL CR </t>
  </si>
  <si>
    <t>film tableta sa modifikovanim oslobađanjem</t>
  </si>
  <si>
    <t>blister, 30 po 400 mg</t>
  </si>
  <si>
    <t>1084550</t>
  </si>
  <si>
    <t>lamotrigin</t>
  </si>
  <si>
    <t>LAMICTAL</t>
  </si>
  <si>
    <t>1084551</t>
  </si>
  <si>
    <t>1084552</t>
  </si>
  <si>
    <t>1084700</t>
  </si>
  <si>
    <t>topiramat</t>
  </si>
  <si>
    <t>TOPAMAX</t>
  </si>
  <si>
    <t>blister, 28 po 25 mg</t>
  </si>
  <si>
    <t>1084701</t>
  </si>
  <si>
    <t>1084702</t>
  </si>
  <si>
    <t>1085212</t>
  </si>
  <si>
    <t>levodopa, benzerazid</t>
  </si>
  <si>
    <t xml:space="preserve">MADOPAR </t>
  </si>
  <si>
    <t>boca staklena,100 po 250 mg (200 mg + 50 mg)</t>
  </si>
  <si>
    <t>1085271</t>
  </si>
  <si>
    <t>levodopa, karbidopa, entakapon</t>
  </si>
  <si>
    <t>STALEVO</t>
  </si>
  <si>
    <t>boca plastična, 100 po (100 mg + 25 mg + 200 mg)</t>
  </si>
  <si>
    <t>1085272</t>
  </si>
  <si>
    <t>boca plastična, 100 po (150 mg + 37,5 mg + 200 mg)</t>
  </si>
  <si>
    <t>1085344</t>
  </si>
  <si>
    <t>ropinirol</t>
  </si>
  <si>
    <t>REQUIP MODUTAB</t>
  </si>
  <si>
    <t>blister, 28 po 2 mg</t>
  </si>
  <si>
    <t>1085348</t>
  </si>
  <si>
    <t>blister, 28 po 4 mg</t>
  </si>
  <si>
    <t>1085349</t>
  </si>
  <si>
    <t>blister, 28 po 8 mg</t>
  </si>
  <si>
    <t>1085284</t>
  </si>
  <si>
    <t>entakapon</t>
  </si>
  <si>
    <t>COMTAN</t>
  </si>
  <si>
    <t xml:space="preserve">film tableta </t>
  </si>
  <si>
    <t>bočica staklena, 30 po 200 mg</t>
  </si>
  <si>
    <t>1070056</t>
  </si>
  <si>
    <t>hlorpromazin</t>
  </si>
  <si>
    <t>HLORPROMAZIN</t>
  </si>
  <si>
    <t>blister, 50 po 25 mg</t>
  </si>
  <si>
    <t>1070093</t>
  </si>
  <si>
    <t>olanzapin</t>
  </si>
  <si>
    <t>OLPIN</t>
  </si>
  <si>
    <t>1070092</t>
  </si>
  <si>
    <t>1070944</t>
  </si>
  <si>
    <t>kvetiapin</t>
  </si>
  <si>
    <t>SEROQUEL XR</t>
  </si>
  <si>
    <t xml:space="preserve">blister, 60 po 50 mg </t>
  </si>
  <si>
    <t>1070939</t>
  </si>
  <si>
    <t xml:space="preserve">blister, 60 po 400 mg </t>
  </si>
  <si>
    <t>1070920</t>
  </si>
  <si>
    <t>risperidon</t>
  </si>
  <si>
    <t>RISPOLEPT</t>
  </si>
  <si>
    <t>blister, 20 po 1 mg</t>
  </si>
  <si>
    <t>1070921</t>
  </si>
  <si>
    <t>blister, 20 po 2 mg</t>
  </si>
  <si>
    <t>1070922</t>
  </si>
  <si>
    <t>blister, 20 po 3 mg</t>
  </si>
  <si>
    <t>1070923</t>
  </si>
  <si>
    <t>blister, 20 po 4 mg</t>
  </si>
  <si>
    <t>1070670</t>
  </si>
  <si>
    <t>AVERIDON</t>
  </si>
  <si>
    <t>2070924</t>
  </si>
  <si>
    <t xml:space="preserve">rastvor za oralnu upotrebu </t>
  </si>
  <si>
    <t>boca staklena,100 ml (1 mg/ml)</t>
  </si>
  <si>
    <t>1071121</t>
  </si>
  <si>
    <t>diazepam</t>
  </si>
  <si>
    <t>BENSEDIN</t>
  </si>
  <si>
    <t>1071461</t>
  </si>
  <si>
    <t>midazolam</t>
  </si>
  <si>
    <t>FLORMIDAL</t>
  </si>
  <si>
    <t xml:space="preserve"> blister, 30 po 15 mg</t>
  </si>
  <si>
    <t>1077151</t>
  </si>
  <si>
    <t>zolpidem</t>
  </si>
  <si>
    <t>STILNOX</t>
  </si>
  <si>
    <t>1072700</t>
  </si>
  <si>
    <t>fluoksetin</t>
  </si>
  <si>
    <t>FLUNIRIN</t>
  </si>
  <si>
    <t>blister, 30 po 20 mg</t>
  </si>
  <si>
    <t>1072910</t>
  </si>
  <si>
    <t>paroksetin</t>
  </si>
  <si>
    <t>SEROXAT</t>
  </si>
  <si>
    <t>1072750</t>
  </si>
  <si>
    <t>mianserin</t>
  </si>
  <si>
    <t>TOLVON</t>
  </si>
  <si>
    <t>blister, 30 po 30 mg</t>
  </si>
  <si>
    <t>bupropion</t>
  </si>
  <si>
    <t>WELLBUTRIN XR</t>
  </si>
  <si>
    <t>bočica, 30 po 150 mg</t>
  </si>
  <si>
    <t>bočica, 30 po 300 mg</t>
  </si>
  <si>
    <t>1072600</t>
  </si>
  <si>
    <t>tianeptin</t>
  </si>
  <si>
    <t>COAXIL</t>
  </si>
  <si>
    <t>1073190</t>
  </si>
  <si>
    <t>metilfenidat</t>
  </si>
  <si>
    <t>CONCERTA</t>
  </si>
  <si>
    <t>boca plastična, 30 po 18 mg</t>
  </si>
  <si>
    <t>1073191</t>
  </si>
  <si>
    <t>boca plastična, 30 po 36 mg</t>
  </si>
  <si>
    <t>1088012</t>
  </si>
  <si>
    <t>rivastigmin</t>
  </si>
  <si>
    <t>EXELON</t>
  </si>
  <si>
    <t>blister, 28 po 1,5 mg</t>
  </si>
  <si>
    <t>1088013</t>
  </si>
  <si>
    <t>blister, 28 po 3 mg</t>
  </si>
  <si>
    <t>1088014</t>
  </si>
  <si>
    <t>blister, 28 po 4,5 mg</t>
  </si>
  <si>
    <t>1088015</t>
  </si>
  <si>
    <t>blister, 28 po 6 mg</t>
  </si>
  <si>
    <t>9088225</t>
  </si>
  <si>
    <t>kesica, 30 po 1 kom, 4,6 mg/24 h</t>
  </si>
  <si>
    <t>9088226</t>
  </si>
  <si>
    <t>kesica, 30 po 1 kom, 9,5 mg/24 h</t>
  </si>
  <si>
    <t>9088227</t>
  </si>
  <si>
    <t>30 po 13.3mg/24h</t>
  </si>
  <si>
    <t>1182031</t>
  </si>
  <si>
    <t>naltrekson</t>
  </si>
  <si>
    <t>NALTREXONE</t>
  </si>
  <si>
    <t>beklometazon</t>
  </si>
  <si>
    <t>BECONASE</t>
  </si>
  <si>
    <t>sprej za nos, suspenzija</t>
  </si>
  <si>
    <t xml:space="preserve">bočica sa raspršivačem, 200 po  50 mcg/doza </t>
  </si>
  <si>
    <t>7110311</t>
  </si>
  <si>
    <t>NASONEX</t>
  </si>
  <si>
    <t>bočica sa raspršivačem, 1 po 140 doza (0,05%)</t>
  </si>
  <si>
    <t>7110313</t>
  </si>
  <si>
    <t>MOMENSA</t>
  </si>
  <si>
    <t xml:space="preserve">bočica,  1 po 140 doza (50 mcg/doza) </t>
  </si>
  <si>
    <t>7110033</t>
  </si>
  <si>
    <t>flutikazonfuroat</t>
  </si>
  <si>
    <t>AVAMYS</t>
  </si>
  <si>
    <t>bočica sa pumpom za doziranje, 1 po 120 doza (27,5 mcg/doza)</t>
  </si>
  <si>
    <t>7114550</t>
  </si>
  <si>
    <t>salbutamol</t>
  </si>
  <si>
    <t>VENTOLIN</t>
  </si>
  <si>
    <t xml:space="preserve">suspenzija za inhalaciju pod pritiskom </t>
  </si>
  <si>
    <t>inhalator pod pritiskom sa dozerom, 200 po 100mcg/doza</t>
  </si>
  <si>
    <t>7114591</t>
  </si>
  <si>
    <t>salmeterol</t>
  </si>
  <si>
    <t>SEREVENT Inhaler CFC-Free</t>
  </si>
  <si>
    <t>inhalator pod pritiskom sa dozerom, 1 po 120 doza (25 mcg/doza)</t>
  </si>
  <si>
    <t>7114162</t>
  </si>
  <si>
    <t>formoterol</t>
  </si>
  <si>
    <t>OXIS TURBUHALER</t>
  </si>
  <si>
    <t>prašak za inhalaciju</t>
  </si>
  <si>
    <t>kontejner višedozni, 1 po 60 doza (4,5 mcg/doza)</t>
  </si>
  <si>
    <t>7114163</t>
  </si>
  <si>
    <t>kontejner višedozni, 1 po 60 doza (9 mcg/doza)</t>
  </si>
  <si>
    <t>7114167</t>
  </si>
  <si>
    <t>ATIMOS</t>
  </si>
  <si>
    <t>rastvor za inhalaciju pod pritiskom</t>
  </si>
  <si>
    <t>kontejner pod pritiskom, 1 po 120 doza (12 mcg/doza)</t>
  </si>
  <si>
    <t>7114164</t>
  </si>
  <si>
    <t>indakaterol</t>
  </si>
  <si>
    <t>ONBREZ BREEZHALER</t>
  </si>
  <si>
    <t xml:space="preserve">tvrda kapsula, blister 30 po150mcg </t>
  </si>
  <si>
    <t>7114670</t>
  </si>
  <si>
    <t>salmeterol, flutikazon</t>
  </si>
  <si>
    <t>SERETIDE DISCUS</t>
  </si>
  <si>
    <t>prašak za inhalaciju, podeljen</t>
  </si>
  <si>
    <t>diskus, 1 po 60 doza (50 mcg/doza+100 mcg/doza)</t>
  </si>
  <si>
    <t>7114710</t>
  </si>
  <si>
    <t>budesonid, formoterol</t>
  </si>
  <si>
    <t>SYMBICORT TURBUHALER</t>
  </si>
  <si>
    <t>inhaler,1 po 60 doza (80 mcg + 4,5 mcg)</t>
  </si>
  <si>
    <t>7114610</t>
  </si>
  <si>
    <t>formoterol, budesonid</t>
  </si>
  <si>
    <t>inhalator, 120 doza (4.5mcg/doza+160mcg/doza)</t>
  </si>
  <si>
    <t>7114246</t>
  </si>
  <si>
    <t>formoterol, beklometazon</t>
  </si>
  <si>
    <t>FOSTER</t>
  </si>
  <si>
    <t>kontejner pod pritiskom sa ventilom za doziranje, 1 po 180 doza (6 mcg/doza + 100 mcg/doza )</t>
  </si>
  <si>
    <t>7114005</t>
  </si>
  <si>
    <t>vilanterol, flutikazonfuroat</t>
  </si>
  <si>
    <t>RELVAR ELLIPTA</t>
  </si>
  <si>
    <t>inhaler, 1 po 30 doza (22mcg+92mcg)</t>
  </si>
  <si>
    <t>7114006</t>
  </si>
  <si>
    <t>inhaler, 1 po 30 doza (22mcg+184mcg)</t>
  </si>
  <si>
    <t>7114675</t>
  </si>
  <si>
    <t>vilanterol, umeklidinijum-bromid</t>
  </si>
  <si>
    <t>ANORO</t>
  </si>
  <si>
    <t>inhaler, 1 po 30 doza (22mcg/doza + 55mcg/doza)</t>
  </si>
  <si>
    <t>7114171</t>
  </si>
  <si>
    <t>indakaterol, glikopironijum-bromid</t>
  </si>
  <si>
    <t>ULTIBRO BREEZHALER</t>
  </si>
  <si>
    <t>prašak za inhalaciju, kapsula tvrda</t>
  </si>
  <si>
    <t>blister + inhaler, 30 po (85mcg + 43mcg)</t>
  </si>
  <si>
    <t>BECLOFORTE CFC-FREE INHALER</t>
  </si>
  <si>
    <t>inhalator pod pritiskom sa dozerom, 1 po 200 doza (250 mcg/1 doza)</t>
  </si>
  <si>
    <t>budesonid</t>
  </si>
  <si>
    <t>PULMICORT TURBUHALER</t>
  </si>
  <si>
    <t>inhaler, 1 po 100 doza (200 mcg/doza)</t>
  </si>
  <si>
    <t>inhaler, 1 po 100 doza (400 mcg/doza)</t>
  </si>
  <si>
    <t>PULMICORT</t>
  </si>
  <si>
    <t>suspenzija za raspršivanje</t>
  </si>
  <si>
    <t>ampula, 20 po 2 ml (0,25 mg/ml)</t>
  </si>
  <si>
    <t>ampula, 20 po 2 ml (0,5 mg/ml)</t>
  </si>
  <si>
    <t>7114597</t>
  </si>
  <si>
    <t xml:space="preserve">flutikazon </t>
  </si>
  <si>
    <t>FLIXOTIDE</t>
  </si>
  <si>
    <t>kontejner pod pritiskom, 1 po 120 doza (50 mcg/1 doza)</t>
  </si>
  <si>
    <t>7114595</t>
  </si>
  <si>
    <t>flutikazon</t>
  </si>
  <si>
    <t>kontejner pod pritiskom, 1 po 60 doza (125 mcg/1 doza)</t>
  </si>
  <si>
    <t>7114596</t>
  </si>
  <si>
    <t>kontejner pod pritiskom, 1 po 60 doza (250 mcg/1 doza)</t>
  </si>
  <si>
    <t>7114744</t>
  </si>
  <si>
    <t>ciklesonid</t>
  </si>
  <si>
    <t xml:space="preserve">ALVESCO </t>
  </si>
  <si>
    <t>kontejner pod pritiskom,1 po 5 ml  (60 doza po 160 mcg)</t>
  </si>
  <si>
    <t>7114741</t>
  </si>
  <si>
    <t>kontejner pod pritiskom, 1 po 10 ml (120 doza po 80 mcg)</t>
  </si>
  <si>
    <t>7114733</t>
  </si>
  <si>
    <t>glikopironijum-bromid</t>
  </si>
  <si>
    <t>SEEBRI BREEZHALER</t>
  </si>
  <si>
    <t>prašak za inhalaciju, tvrda kapsula</t>
  </si>
  <si>
    <t xml:space="preserve"> blister,30 po 44mcg</t>
  </si>
  <si>
    <t>7114003</t>
  </si>
  <si>
    <t>umeklidinijum bromid</t>
  </si>
  <si>
    <t>INCRUSE</t>
  </si>
  <si>
    <t>inhaler, 1 po 30 doza (55mcg/doza)</t>
  </si>
  <si>
    <t xml:space="preserve">SPALMOTIL </t>
  </si>
  <si>
    <t>oralni rastvor</t>
  </si>
  <si>
    <t>boca,1 po 200 ml (2 mg/5 ml)</t>
  </si>
  <si>
    <t>1114461</t>
  </si>
  <si>
    <t>blister, 60 po 2 mg</t>
  </si>
  <si>
    <t>1114640</t>
  </si>
  <si>
    <t>montelukast</t>
  </si>
  <si>
    <t>SINGULAIR</t>
  </si>
  <si>
    <t>blister, 28 po 5 mg</t>
  </si>
  <si>
    <t>1114643</t>
  </si>
  <si>
    <t>blister, 28 po 10 mg</t>
  </si>
  <si>
    <t>3114644</t>
  </si>
  <si>
    <t>granule</t>
  </si>
  <si>
    <t>kesica, 28 po 4 mg</t>
  </si>
  <si>
    <t>1114646</t>
  </si>
  <si>
    <t>1119220</t>
  </si>
  <si>
    <t>roflumilast</t>
  </si>
  <si>
    <t>DAXAS</t>
  </si>
  <si>
    <t>blister, 30 po 500 mcg</t>
  </si>
  <si>
    <t>dornaza alfa</t>
  </si>
  <si>
    <t>PULMOZYME</t>
  </si>
  <si>
    <t>rastvor za raspršivanje</t>
  </si>
  <si>
    <t xml:space="preserve"> 6 po 2,5 ml  (2500 i.j./2,5 ml)</t>
  </si>
  <si>
    <t>1058050</t>
  </si>
  <si>
    <t>cetirizin</t>
  </si>
  <si>
    <t>CETIRIZINE ALVOGEN</t>
  </si>
  <si>
    <t>1058047</t>
  </si>
  <si>
    <t>levocetirizin</t>
  </si>
  <si>
    <t>XYZAL</t>
  </si>
  <si>
    <t>2058048</t>
  </si>
  <si>
    <t>boca staklena, 1 po 200ml (0.5mg/ml)</t>
  </si>
  <si>
    <t>4090121</t>
  </si>
  <si>
    <t>hloramfenikol</t>
  </si>
  <si>
    <t xml:space="preserve">CHLORAMPHENICOL  </t>
  </si>
  <si>
    <t>mast za oči</t>
  </si>
  <si>
    <t>tuba, 1 po 5 g (1%)</t>
  </si>
  <si>
    <t>7090011</t>
  </si>
  <si>
    <t>moksifloksacin</t>
  </si>
  <si>
    <t>VIGAMOX</t>
  </si>
  <si>
    <t>kapi za oči, rastvor</t>
  </si>
  <si>
    <t>bočica sa kapaljkom, 5ml, (5mg/ml)</t>
  </si>
  <si>
    <t>7090852</t>
  </si>
  <si>
    <t>ofloksacin</t>
  </si>
  <si>
    <t>FLOXAL</t>
  </si>
  <si>
    <t>plastična bočica sa kapaljkom, 1 po 5 ml (3 mg/ml)</t>
  </si>
  <si>
    <t>4090851</t>
  </si>
  <si>
    <t>1 po 3 g (3 mg/g)</t>
  </si>
  <si>
    <t>7099200</t>
  </si>
  <si>
    <t>indometacin</t>
  </si>
  <si>
    <t>INDOCOLLYRE</t>
  </si>
  <si>
    <t>bočica sa kapaljkom, 1 po 5 ml (1 mg/ml)</t>
  </si>
  <si>
    <t>7094070</t>
  </si>
  <si>
    <t>brimonidin</t>
  </si>
  <si>
    <t>ALPHAGAN</t>
  </si>
  <si>
    <t>bočica sa kapaljkom, 1 po 5 ml, 0,2%</t>
  </si>
  <si>
    <t>7096070</t>
  </si>
  <si>
    <t>dorzolamid</t>
  </si>
  <si>
    <t>OPTODROP</t>
  </si>
  <si>
    <t>bočica sa kapaljkom, 1 po 5 ml (20 mg/ml)</t>
  </si>
  <si>
    <t>brinzolamid</t>
  </si>
  <si>
    <t>AZOPT</t>
  </si>
  <si>
    <t>kapi za oči</t>
  </si>
  <si>
    <t>5 ml (10 mg/ml)</t>
  </si>
  <si>
    <t>7099005</t>
  </si>
  <si>
    <t>timolol, latanoprost</t>
  </si>
  <si>
    <t>LATANOPROST TIMOLOL PHARMASWISS</t>
  </si>
  <si>
    <t>bočica sa kapaljkom 1 po 2,5ml (5mg/ml + 50mcg/ml)</t>
  </si>
  <si>
    <t>7096052</t>
  </si>
  <si>
    <t>timolol, dorzolamid</t>
  </si>
  <si>
    <t>OPTODROP-CO</t>
  </si>
  <si>
    <t>kapi za oči,rastvor</t>
  </si>
  <si>
    <t>bočica sa kapaljkom, 1 po 5ml, (5mg/ml+20mg/ml)</t>
  </si>
  <si>
    <t>7099090</t>
  </si>
  <si>
    <t>timolol, bimatoprost</t>
  </si>
  <si>
    <t>GANFORT</t>
  </si>
  <si>
    <t>bočica sa kapljkom, 1 po 3 ml (5 mg/ml + 300 mcg/ml)</t>
  </si>
  <si>
    <t>7099180</t>
  </si>
  <si>
    <t>dorzolamid, timolol</t>
  </si>
  <si>
    <t>COSOPT</t>
  </si>
  <si>
    <t>bočica, 1 po 5 ml (2% + 0,5%)</t>
  </si>
  <si>
    <t>7099177</t>
  </si>
  <si>
    <t>timolol, travoprost</t>
  </si>
  <si>
    <t>DUOTRAV</t>
  </si>
  <si>
    <t>boca sa kapaljkom, 1 po 2,5 ml (5mg/ml + 40mcg/ml)</t>
  </si>
  <si>
    <t>7099175</t>
  </si>
  <si>
    <t>timolol, brinzolamid</t>
  </si>
  <si>
    <t>AZARGA</t>
  </si>
  <si>
    <t>kapi za oči, suspenzija</t>
  </si>
  <si>
    <t>boca plastična, 1 po 5 ml (5 mg/ml + 10 mg/ml)</t>
  </si>
  <si>
    <t>7099141</t>
  </si>
  <si>
    <t>latanoprost</t>
  </si>
  <si>
    <t>LATAZ RAFARM</t>
  </si>
  <si>
    <t>bočica sa kapaljkom, 50 mcg/ml, 1 po 2,5ml</t>
  </si>
  <si>
    <t>bimatoprost</t>
  </si>
  <si>
    <t>LUMIGAN</t>
  </si>
  <si>
    <t>bočica sa kapaljkom, 1 po 3 ml (0,1mg/ml)</t>
  </si>
  <si>
    <t>7099190</t>
  </si>
  <si>
    <t>travoprost</t>
  </si>
  <si>
    <t>TRAVATAN</t>
  </si>
  <si>
    <t>bočica sa kapaljkom, 2,5 ml 40 mcg/ml</t>
  </si>
  <si>
    <t>7099195</t>
  </si>
  <si>
    <t>tafluprost</t>
  </si>
  <si>
    <t>SAFLUTAN</t>
  </si>
  <si>
    <t>kontejner jednodozni, 30 po 0,3 ml (15 mcg/ml)</t>
  </si>
  <si>
    <t>deksametazon, neomicin</t>
  </si>
  <si>
    <t xml:space="preserve">DEXAMETHASON-NEOMYCIN </t>
  </si>
  <si>
    <t>kapi za uši/oči, rastvor</t>
  </si>
  <si>
    <t>bočica staklena, 10 ml (0,1% + 0,35%)</t>
  </si>
  <si>
    <t>N003939</t>
  </si>
  <si>
    <t>bezglutensko brašno</t>
  </si>
  <si>
    <t>PREMIUM UNIVERZAL MIX</t>
  </si>
  <si>
    <t>prašak</t>
  </si>
  <si>
    <t>1 kg</t>
  </si>
  <si>
    <t>N003582</t>
  </si>
  <si>
    <t>namirnice za enteralnu ishranu</t>
  </si>
  <si>
    <t>NUTRIDRINK</t>
  </si>
  <si>
    <t>rastvor za enteralnu ishranu</t>
  </si>
  <si>
    <t>bočica, 200 ml (1,5 kcal/ml)</t>
  </si>
  <si>
    <t>N003590</t>
  </si>
  <si>
    <t>NUTRISON</t>
  </si>
  <si>
    <t>boca, 500 ml (1 kcal/ml)</t>
  </si>
  <si>
    <t>N003814</t>
  </si>
  <si>
    <t>hrana za posebne medicinske namene</t>
  </si>
  <si>
    <t>NEOCATE LCP</t>
  </si>
  <si>
    <t>prah</t>
  </si>
  <si>
    <t>limenka, 400 g</t>
  </si>
  <si>
    <t>N003954</t>
  </si>
  <si>
    <t>APTAMIL ALLERGY DIGESTIVE CARE</t>
  </si>
  <si>
    <t>limenka, 400g</t>
  </si>
  <si>
    <t>УКУПНА ВРЕДНОСТ БЕЗ ПДВ-А</t>
  </si>
  <si>
    <t>ИЗНОС ПДВ-А</t>
  </si>
  <si>
    <t>УКУПНА ВРЕДНОСТ СА ПДВ-ОМ</t>
  </si>
</sst>
</file>

<file path=xl/styles.xml><?xml version="1.0" encoding="utf-8"?>
<styleSheet xmlns="http://schemas.openxmlformats.org/spreadsheetml/2006/main">
  <numFmts count="33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R_S_D_-;\-* #,##0\ _R_S_D_-;_-* &quot;-&quot;\ _R_S_D_-;_-@_-"/>
    <numFmt numFmtId="173" formatCode="_-* #,##0.00\ _R_S_D_-;\-* #,##0.00\ _R_S_D_-;_-* &quot;-&quot;??\ _R_S_D_-;_-@_-"/>
    <numFmt numFmtId="174" formatCode="#,##0\ &quot;Din.&quot;;\-#,##0\ &quot;Din.&quot;"/>
    <numFmt numFmtId="175" formatCode="#,##0\ &quot;Din.&quot;;[Red]\-#,##0\ &quot;Din.&quot;"/>
    <numFmt numFmtId="176" formatCode="#,##0.00\ &quot;Din.&quot;;\-#,##0.00\ &quot;Din.&quot;"/>
    <numFmt numFmtId="177" formatCode="#,##0.00\ &quot;Din.&quot;;[Red]\-#,##0.00\ &quot;Din.&quot;"/>
    <numFmt numFmtId="178" formatCode="_-* #,##0\ &quot;Din.&quot;_-;\-* #,##0\ &quot;Din.&quot;_-;_-* &quot;-&quot;\ &quot;Din.&quot;_-;_-@_-"/>
    <numFmt numFmtId="179" formatCode="_-* #,##0\ _D_i_n_._-;\-* #,##0\ _D_i_n_._-;_-* &quot;-&quot;\ _D_i_n_._-;_-@_-"/>
    <numFmt numFmtId="180" formatCode="_-* #,##0.00\ &quot;Din.&quot;_-;\-* #,##0.00\ &quot;Din.&quot;_-;_-* &quot;-&quot;??\ &quot;Din.&quot;_-;_-@_-"/>
    <numFmt numFmtId="181" formatCode="_-* #,##0.00\ _D_i_n_._-;\-* #,##0.00\ _D_i_n_._-;_-* &quot;-&quot;??\ _D_i_n_._-;_-@_-"/>
    <numFmt numFmtId="182" formatCode="_-* #,##0\ _d_i_n_._-;\-* #,##0\ _d_i_n_._-;_-* &quot;-&quot;\ _d_i_n_._-;_-@_-"/>
    <numFmt numFmtId="183" formatCode="_-* #,##0.00\ _d_i_n_._-;\-* #,##0.00\ _d_i_n_._-;_-* &quot;-&quot;??\ _d_i_n_.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dd/mm/yyyy;@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10"/>
      <color rgb="FF00000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b/>
      <sz val="9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6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3" fillId="0" borderId="0" xfId="0" applyFont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4" fontId="49" fillId="0" borderId="10" xfId="0" applyNumberFormat="1" applyFont="1" applyFill="1" applyBorder="1" applyAlignment="1">
      <alignment horizontal="center" vertical="center" wrapText="1"/>
    </xf>
    <xf numFmtId="0" fontId="48" fillId="0" borderId="0" xfId="0" applyFont="1" applyAlignment="1">
      <alignment wrapText="1"/>
    </xf>
    <xf numFmtId="0" fontId="50" fillId="0" borderId="0" xfId="0" applyFont="1" applyAlignment="1">
      <alignment wrapText="1"/>
    </xf>
    <xf numFmtId="0" fontId="50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9" fillId="0" borderId="10" xfId="0" applyNumberFormat="1" applyFont="1" applyFill="1" applyBorder="1" applyAlignment="1">
      <alignment horizontal="center" vertical="center" wrapText="1"/>
    </xf>
    <xf numFmtId="4" fontId="51" fillId="0" borderId="11" xfId="0" applyNumberFormat="1" applyFont="1" applyFill="1" applyBorder="1" applyAlignment="1">
      <alignment vertical="center" wrapText="1"/>
    </xf>
    <xf numFmtId="4" fontId="51" fillId="0" borderId="12" xfId="0" applyNumberFormat="1" applyFont="1" applyFill="1" applyBorder="1" applyAlignment="1">
      <alignment vertical="center" wrapText="1"/>
    </xf>
    <xf numFmtId="4" fontId="51" fillId="0" borderId="13" xfId="0" applyNumberFormat="1" applyFont="1" applyFill="1" applyBorder="1" applyAlignment="1">
      <alignment vertical="center" wrapText="1"/>
    </xf>
    <xf numFmtId="3" fontId="51" fillId="0" borderId="14" xfId="0" applyNumberFormat="1" applyFont="1" applyFill="1" applyBorder="1" applyAlignment="1">
      <alignment vertical="center" wrapText="1"/>
    </xf>
    <xf numFmtId="3" fontId="51" fillId="0" borderId="15" xfId="0" applyNumberFormat="1" applyFont="1" applyFill="1" applyBorder="1" applyAlignment="1">
      <alignment vertical="center" wrapText="1"/>
    </xf>
    <xf numFmtId="3" fontId="51" fillId="0" borderId="16" xfId="0" applyNumberFormat="1" applyFont="1" applyFill="1" applyBorder="1" applyAlignment="1">
      <alignment vertical="center" wrapText="1"/>
    </xf>
    <xf numFmtId="4" fontId="48" fillId="0" borderId="0" xfId="0" applyNumberFormat="1" applyFont="1" applyAlignment="1">
      <alignment/>
    </xf>
    <xf numFmtId="0" fontId="43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2" fillId="33" borderId="10" xfId="61" applyFont="1" applyFill="1" applyBorder="1" applyAlignment="1">
      <alignment horizontal="center" vertical="center" wrapText="1"/>
      <protection/>
    </xf>
    <xf numFmtId="4" fontId="49" fillId="0" borderId="10" xfId="61" applyNumberFormat="1" applyFont="1" applyFill="1" applyBorder="1" applyAlignment="1">
      <alignment horizontal="center" vertical="center" wrapText="1"/>
      <protection/>
    </xf>
    <xf numFmtId="0" fontId="3" fillId="33" borderId="11" xfId="61" applyFont="1" applyFill="1" applyBorder="1" applyAlignment="1">
      <alignment horizontal="center" vertical="center" wrapText="1"/>
      <protection/>
    </xf>
    <xf numFmtId="0" fontId="3" fillId="33" borderId="15" xfId="61" applyFont="1" applyFill="1" applyBorder="1" applyAlignment="1">
      <alignment horizontal="center" vertical="center" wrapText="1"/>
      <protection/>
    </xf>
    <xf numFmtId="0" fontId="3" fillId="33" borderId="13" xfId="61" applyFont="1" applyFill="1" applyBorder="1" applyAlignment="1">
      <alignment horizontal="center" vertical="center" wrapText="1"/>
      <protection/>
    </xf>
    <xf numFmtId="3" fontId="52" fillId="0" borderId="10" xfId="0" applyNumberFormat="1" applyFont="1" applyFill="1" applyBorder="1" applyAlignment="1">
      <alignment horizontal="center" vertical="center" wrapText="1"/>
    </xf>
    <xf numFmtId="3" fontId="43" fillId="0" borderId="0" xfId="0" applyNumberFormat="1" applyFont="1" applyAlignment="1">
      <alignment horizontal="center" vertical="center" wrapText="1"/>
    </xf>
    <xf numFmtId="4" fontId="43" fillId="0" borderId="0" xfId="0" applyNumberFormat="1" applyFont="1" applyAlignment="1">
      <alignment horizontal="center" vertical="center" wrapText="1"/>
    </xf>
    <xf numFmtId="0" fontId="53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4" fontId="50" fillId="33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/>
    </xf>
    <xf numFmtId="49" fontId="6" fillId="34" borderId="10" xfId="55" applyNumberFormat="1" applyFont="1" applyFill="1" applyBorder="1" applyAlignment="1">
      <alignment horizontal="center" vertical="center" wrapText="1"/>
      <protection/>
    </xf>
    <xf numFmtId="0" fontId="6" fillId="34" borderId="10" xfId="55" applyFont="1" applyFill="1" applyBorder="1" applyAlignment="1">
      <alignment horizontal="center" vertical="center" wrapText="1"/>
      <protection/>
    </xf>
    <xf numFmtId="4" fontId="6" fillId="34" borderId="10" xfId="55" applyNumberFormat="1" applyFont="1" applyFill="1" applyBorder="1" applyAlignment="1">
      <alignment horizontal="center" vertical="center" wrapText="1"/>
      <protection/>
    </xf>
    <xf numFmtId="3" fontId="5" fillId="34" borderId="10" xfId="55" applyNumberFormat="1" applyFont="1" applyFill="1" applyBorder="1" applyAlignment="1">
      <alignment horizontal="center" vertical="center"/>
      <protection/>
    </xf>
    <xf numFmtId="4" fontId="6" fillId="34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49" fontId="7" fillId="33" borderId="10" xfId="55" applyNumberFormat="1" applyFont="1" applyFill="1" applyBorder="1" applyAlignment="1">
      <alignment horizontal="center" vertical="center" wrapText="1"/>
      <protection/>
    </xf>
    <xf numFmtId="0" fontId="7" fillId="33" borderId="10" xfId="55" applyFont="1" applyFill="1" applyBorder="1" applyAlignment="1">
      <alignment horizontal="center" vertical="center" wrapText="1"/>
      <protection/>
    </xf>
    <xf numFmtId="4" fontId="7" fillId="33" borderId="10" xfId="55" applyNumberFormat="1" applyFont="1" applyFill="1" applyBorder="1" applyAlignment="1">
      <alignment horizontal="center" vertical="center" wrapText="1"/>
      <protection/>
    </xf>
    <xf numFmtId="0" fontId="7" fillId="35" borderId="10" xfId="55" applyFont="1" applyFill="1" applyBorder="1" applyAlignment="1">
      <alignment horizontal="center" vertical="center" wrapText="1"/>
      <protection/>
    </xf>
    <xf numFmtId="3" fontId="7" fillId="33" borderId="10" xfId="55" applyNumberFormat="1" applyFont="1" applyFill="1" applyBorder="1" applyAlignment="1">
      <alignment horizontal="center" vertical="center" wrapText="1"/>
      <protection/>
    </xf>
    <xf numFmtId="4" fontId="7" fillId="33" borderId="10" xfId="0" applyNumberFormat="1" applyFont="1" applyFill="1" applyBorder="1" applyAlignment="1">
      <alignment horizontal="center" vertical="center" wrapText="1"/>
    </xf>
    <xf numFmtId="4" fontId="7" fillId="35" borderId="10" xfId="0" applyNumberFormat="1" applyFont="1" applyFill="1" applyBorder="1" applyAlignment="1">
      <alignment horizontal="center" vertical="center" wrapText="1"/>
    </xf>
    <xf numFmtId="4" fontId="54" fillId="33" borderId="10" xfId="0" applyNumberFormat="1" applyFont="1" applyFill="1" applyBorder="1" applyAlignment="1">
      <alignment horizontal="center" vertical="center" wrapText="1"/>
    </xf>
    <xf numFmtId="4" fontId="6" fillId="33" borderId="10" xfId="0" applyNumberFormat="1" applyFont="1" applyFill="1" applyBorder="1" applyAlignment="1">
      <alignment horizontal="center" vertical="center"/>
    </xf>
    <xf numFmtId="4" fontId="6" fillId="34" borderId="10" xfId="55" applyNumberFormat="1" applyFont="1" applyFill="1" applyBorder="1" applyAlignment="1">
      <alignment horizontal="center" vertical="center"/>
      <protection/>
    </xf>
    <xf numFmtId="3" fontId="6" fillId="34" borderId="10" xfId="55" applyNumberFormat="1" applyFont="1" applyFill="1" applyBorder="1" applyAlignment="1">
      <alignment horizontal="center" vertical="center"/>
      <protection/>
    </xf>
    <xf numFmtId="49" fontId="6" fillId="34" borderId="10" xfId="0" applyNumberFormat="1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4" fontId="6" fillId="34" borderId="10" xfId="0" applyNumberFormat="1" applyFont="1" applyFill="1" applyBorder="1" applyAlignment="1">
      <alignment horizontal="center" vertical="center" wrapText="1"/>
    </xf>
    <xf numFmtId="3" fontId="6" fillId="34" borderId="10" xfId="0" applyNumberFormat="1" applyFont="1" applyFill="1" applyBorder="1" applyAlignment="1">
      <alignment horizontal="center" vertical="center" wrapText="1"/>
    </xf>
    <xf numFmtId="3" fontId="6" fillId="34" borderId="10" xfId="65" applyNumberFormat="1" applyFont="1" applyFill="1" applyBorder="1" applyAlignment="1">
      <alignment horizontal="center" vertical="center" wrapText="1"/>
    </xf>
    <xf numFmtId="188" fontId="6" fillId="34" borderId="10" xfId="0" applyNumberFormat="1" applyFont="1" applyFill="1" applyBorder="1" applyAlignment="1">
      <alignment horizontal="center" vertical="center" wrapText="1"/>
    </xf>
    <xf numFmtId="3" fontId="6" fillId="34" borderId="10" xfId="55" applyNumberFormat="1" applyFont="1" applyFill="1" applyBorder="1" applyAlignment="1">
      <alignment horizontal="center" vertical="center" wrapText="1"/>
      <protection/>
    </xf>
    <xf numFmtId="3" fontId="5" fillId="34" borderId="10" xfId="0" applyNumberFormat="1" applyFont="1" applyFill="1" applyBorder="1" applyAlignment="1">
      <alignment horizontal="center" vertical="center" wrapText="1"/>
    </xf>
    <xf numFmtId="49" fontId="6" fillId="34" borderId="10" xfId="59" applyNumberFormat="1" applyFont="1" applyFill="1" applyBorder="1" applyAlignment="1">
      <alignment horizontal="center" vertical="center" wrapText="1"/>
      <protection/>
    </xf>
    <xf numFmtId="0" fontId="6" fillId="34" borderId="10" xfId="59" applyFont="1" applyFill="1" applyBorder="1" applyAlignment="1">
      <alignment horizontal="center" vertical="center" wrapText="1"/>
      <protection/>
    </xf>
    <xf numFmtId="2" fontId="6" fillId="34" borderId="10" xfId="55" applyNumberFormat="1" applyFont="1" applyFill="1" applyBorder="1" applyAlignment="1">
      <alignment horizontal="center" vertical="center" wrapText="1"/>
      <protection/>
    </xf>
    <xf numFmtId="3" fontId="5" fillId="34" borderId="10" xfId="55" applyNumberFormat="1" applyFont="1" applyFill="1" applyBorder="1" applyAlignment="1">
      <alignment horizontal="center" vertical="center" wrapText="1"/>
      <protection/>
    </xf>
    <xf numFmtId="0" fontId="6" fillId="34" borderId="10" xfId="56" applyFont="1" applyFill="1" applyBorder="1" applyAlignment="1">
      <alignment horizontal="center" vertical="center" wrapText="1"/>
      <protection/>
    </xf>
    <xf numFmtId="3" fontId="6" fillId="34" borderId="10" xfId="66" applyNumberFormat="1" applyFont="1" applyFill="1" applyBorder="1" applyAlignment="1">
      <alignment horizontal="center" vertical="center" wrapText="1"/>
    </xf>
    <xf numFmtId="188" fontId="6" fillId="34" borderId="10" xfId="55" applyNumberFormat="1" applyFont="1" applyFill="1" applyBorder="1" applyAlignment="1">
      <alignment horizontal="center" vertical="center" wrapText="1"/>
      <protection/>
    </xf>
    <xf numFmtId="3" fontId="6" fillId="34" borderId="10" xfId="0" applyNumberFormat="1" applyFont="1" applyFill="1" applyBorder="1" applyAlignment="1">
      <alignment horizontal="center" vertical="center"/>
    </xf>
    <xf numFmtId="3" fontId="5" fillId="34" borderId="10" xfId="65" applyNumberFormat="1" applyFont="1" applyFill="1" applyBorder="1" applyAlignment="1">
      <alignment horizontal="center" vertical="center" wrapText="1"/>
    </xf>
    <xf numFmtId="49" fontId="6" fillId="34" borderId="10" xfId="56" applyNumberFormat="1" applyFont="1" applyFill="1" applyBorder="1" applyAlignment="1">
      <alignment horizontal="center" vertical="center" wrapText="1"/>
      <protection/>
    </xf>
    <xf numFmtId="4" fontId="6" fillId="34" borderId="10" xfId="57" applyNumberFormat="1" applyFont="1" applyFill="1" applyBorder="1" applyAlignment="1">
      <alignment horizontal="center" vertical="center" wrapText="1"/>
      <protection/>
    </xf>
    <xf numFmtId="3" fontId="6" fillId="34" borderId="10" xfId="56" applyNumberFormat="1" applyFont="1" applyFill="1" applyBorder="1" applyAlignment="1">
      <alignment horizontal="center" vertical="center" wrapText="1"/>
      <protection/>
    </xf>
    <xf numFmtId="2" fontId="6" fillId="34" borderId="10" xfId="55" applyNumberFormat="1" applyFont="1" applyFill="1" applyBorder="1" applyAlignment="1">
      <alignment horizontal="center" vertical="center"/>
      <protection/>
    </xf>
    <xf numFmtId="4" fontId="6" fillId="0" borderId="10" xfId="55" applyNumberFormat="1" applyFont="1" applyFill="1" applyBorder="1" applyAlignment="1">
      <alignment horizontal="center" vertical="center"/>
      <protection/>
    </xf>
    <xf numFmtId="4" fontId="6" fillId="34" borderId="10" xfId="56" applyNumberFormat="1" applyFont="1" applyFill="1" applyBorder="1" applyAlignment="1">
      <alignment horizontal="center" vertical="center" wrapText="1"/>
      <protection/>
    </xf>
    <xf numFmtId="49" fontId="6" fillId="34" borderId="10" xfId="0" applyNumberFormat="1" applyFont="1" applyFill="1" applyBorder="1" applyAlignment="1">
      <alignment horizontal="center" vertical="center"/>
    </xf>
    <xf numFmtId="2" fontId="6" fillId="34" borderId="10" xfId="0" applyNumberFormat="1" applyFont="1" applyFill="1" applyBorder="1" applyAlignment="1">
      <alignment horizontal="center" vertical="center"/>
    </xf>
    <xf numFmtId="0" fontId="6" fillId="34" borderId="10" xfId="55" applyNumberFormat="1" applyFont="1" applyFill="1" applyBorder="1" applyAlignment="1">
      <alignment horizontal="center" vertical="center" wrapText="1"/>
      <protection/>
    </xf>
    <xf numFmtId="0" fontId="6" fillId="34" borderId="10" xfId="60" applyFont="1" applyFill="1" applyBorder="1" applyAlignment="1">
      <alignment horizontal="center" vertical="center" wrapText="1"/>
      <protection/>
    </xf>
    <xf numFmtId="0" fontId="6" fillId="34" borderId="10" xfId="60" applyFont="1" applyFill="1" applyBorder="1" applyAlignment="1">
      <alignment horizontal="center" vertical="center"/>
      <protection/>
    </xf>
    <xf numFmtId="1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" fontId="43" fillId="0" borderId="0" xfId="0" applyNumberFormat="1" applyFont="1" applyAlignment="1">
      <alignment horizontal="center" vertical="center" wrapText="1"/>
    </xf>
    <xf numFmtId="4" fontId="55" fillId="34" borderId="10" xfId="0" applyNumberFormat="1" applyFont="1" applyFill="1" applyBorder="1" applyAlignment="1">
      <alignment horizontal="center" vertical="center"/>
    </xf>
    <xf numFmtId="3" fontId="55" fillId="34" borderId="10" xfId="66" applyNumberFormat="1" applyFont="1" applyFill="1" applyBorder="1" applyAlignment="1">
      <alignment horizontal="center" vertical="center" wrapText="1"/>
    </xf>
    <xf numFmtId="1" fontId="55" fillId="0" borderId="0" xfId="0" applyNumberFormat="1" applyFont="1" applyFill="1" applyBorder="1" applyAlignment="1">
      <alignment horizontal="center" vertical="center"/>
    </xf>
    <xf numFmtId="4" fontId="56" fillId="0" borderId="0" xfId="0" applyNumberFormat="1" applyFont="1" applyAlignment="1">
      <alignment horizontal="center" vertical="center" wrapText="1"/>
    </xf>
    <xf numFmtId="0" fontId="56" fillId="0" borderId="0" xfId="0" applyFont="1" applyAlignment="1">
      <alignment horizontal="center" vertical="center" wrapText="1"/>
    </xf>
    <xf numFmtId="4" fontId="6" fillId="36" borderId="10" xfId="0" applyNumberFormat="1" applyFont="1" applyFill="1" applyBorder="1" applyAlignment="1">
      <alignment horizontal="center" vertical="center"/>
    </xf>
    <xf numFmtId="0" fontId="51" fillId="0" borderId="0" xfId="0" applyFont="1" applyAlignment="1">
      <alignment horizontal="center" vertical="center" wrapText="1"/>
    </xf>
    <xf numFmtId="0" fontId="57" fillId="33" borderId="17" xfId="0" applyFont="1" applyFill="1" applyBorder="1" applyAlignment="1">
      <alignment horizontal="right" vertical="center" wrapText="1"/>
    </xf>
    <xf numFmtId="0" fontId="57" fillId="33" borderId="18" xfId="0" applyFont="1" applyFill="1" applyBorder="1" applyAlignment="1">
      <alignment horizontal="right" vertical="center" wrapText="1"/>
    </xf>
    <xf numFmtId="0" fontId="57" fillId="33" borderId="19" xfId="0" applyFont="1" applyFill="1" applyBorder="1" applyAlignment="1">
      <alignment horizontal="right" vertical="center" wrapText="1"/>
    </xf>
    <xf numFmtId="4" fontId="51" fillId="33" borderId="14" xfId="61" applyNumberFormat="1" applyFont="1" applyFill="1" applyBorder="1" applyAlignment="1">
      <alignment horizontal="center" vertical="center" wrapText="1"/>
      <protection/>
    </xf>
    <xf numFmtId="4" fontId="51" fillId="33" borderId="12" xfId="61" applyNumberFormat="1" applyFont="1" applyFill="1" applyBorder="1" applyAlignment="1">
      <alignment horizontal="center" vertical="center" wrapText="1"/>
      <protection/>
    </xf>
    <xf numFmtId="4" fontId="51" fillId="33" borderId="16" xfId="61" applyNumberFormat="1" applyFont="1" applyFill="1" applyBorder="1" applyAlignment="1">
      <alignment horizontal="center" vertical="center" wrapText="1"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10" xfId="56"/>
    <cellStyle name="Normal 2 13" xfId="57"/>
    <cellStyle name="Normal 2 14" xfId="58"/>
    <cellStyle name="Normal 2 2" xfId="59"/>
    <cellStyle name="Normal 2 3" xfId="60"/>
    <cellStyle name="Normal 4" xfId="61"/>
    <cellStyle name="Note" xfId="62"/>
    <cellStyle name="Output" xfId="63"/>
    <cellStyle name="Percent" xfId="64"/>
    <cellStyle name="Percent 2" xfId="65"/>
    <cellStyle name="Percent 4" xfId="66"/>
    <cellStyle name="Title" xfId="67"/>
    <cellStyle name="Total" xfId="68"/>
    <cellStyle name="Warning Text" xfId="69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61"/>
  <sheetViews>
    <sheetView tabSelected="1" zoomScaleSheetLayoutView="100" zoomScalePageLayoutView="0" workbookViewId="0" topLeftCell="A1">
      <selection activeCell="B6" sqref="B6"/>
    </sheetView>
  </sheetViews>
  <sheetFormatPr defaultColWidth="9.140625" defaultRowHeight="15"/>
  <cols>
    <col min="1" max="1" width="8.00390625" style="17" customWidth="1"/>
    <col min="2" max="2" width="9.7109375" style="18" customWidth="1"/>
    <col min="3" max="3" width="12.421875" style="2" customWidth="1"/>
    <col min="4" max="4" width="15.421875" style="2" customWidth="1"/>
    <col min="5" max="5" width="15.8515625" style="18" customWidth="1"/>
    <col min="6" max="6" width="16.140625" style="2" customWidth="1"/>
    <col min="7" max="7" width="9.57421875" style="2" customWidth="1"/>
    <col min="8" max="8" width="12.8515625" style="2" hidden="1" customWidth="1"/>
    <col min="9" max="9" width="9.8515625" style="26" customWidth="1"/>
    <col min="10" max="10" width="12.00390625" style="27" customWidth="1"/>
    <col min="11" max="11" width="17.00390625" style="27" hidden="1" customWidth="1"/>
    <col min="12" max="12" width="15.57421875" style="27" customWidth="1"/>
    <col min="13" max="13" width="13.28125" style="27" hidden="1" customWidth="1"/>
    <col min="14" max="15" width="12.7109375" style="27" hidden="1" customWidth="1"/>
    <col min="16" max="16" width="9.140625" style="2" customWidth="1"/>
    <col min="17" max="16384" width="9.140625" style="2" customWidth="1"/>
  </cols>
  <sheetData>
    <row r="2" spans="1:13" ht="12.75" customHeight="1">
      <c r="A2" s="89" t="s">
        <v>15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</row>
    <row r="3" spans="1:13" ht="12.75" customHeight="1">
      <c r="A3" s="89" t="s">
        <v>38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</row>
    <row r="6" spans="1:13" ht="38.25">
      <c r="A6" s="40" t="s">
        <v>24</v>
      </c>
      <c r="B6" s="41" t="s">
        <v>25</v>
      </c>
      <c r="C6" s="42" t="s">
        <v>26</v>
      </c>
      <c r="D6" s="42" t="s">
        <v>27</v>
      </c>
      <c r="E6" s="42" t="s">
        <v>0</v>
      </c>
      <c r="F6" s="42" t="s">
        <v>28</v>
      </c>
      <c r="G6" s="43" t="s">
        <v>29</v>
      </c>
      <c r="H6" s="44" t="s">
        <v>30</v>
      </c>
      <c r="I6" s="45" t="s">
        <v>37</v>
      </c>
      <c r="J6" s="46" t="s">
        <v>36</v>
      </c>
      <c r="K6" s="47" t="s">
        <v>31</v>
      </c>
      <c r="L6" s="48" t="s">
        <v>32</v>
      </c>
      <c r="M6" s="31" t="s">
        <v>1</v>
      </c>
    </row>
    <row r="7" spans="1:15" s="19" customFormat="1" ht="22.5">
      <c r="A7" s="32">
        <v>56</v>
      </c>
      <c r="B7" s="33" t="s">
        <v>39</v>
      </c>
      <c r="C7" s="34" t="s">
        <v>40</v>
      </c>
      <c r="D7" s="34" t="s">
        <v>41</v>
      </c>
      <c r="E7" s="34" t="s">
        <v>42</v>
      </c>
      <c r="F7" s="34" t="s">
        <v>43</v>
      </c>
      <c r="G7" s="35" t="s">
        <v>44</v>
      </c>
      <c r="H7" s="50">
        <v>2345.7</v>
      </c>
      <c r="I7" s="51"/>
      <c r="J7" s="83">
        <v>2325.5</v>
      </c>
      <c r="K7" s="37">
        <f>H7*I7</f>
        <v>0</v>
      </c>
      <c r="L7" s="38">
        <f>I7*J7</f>
        <v>0</v>
      </c>
      <c r="M7" s="80">
        <v>1</v>
      </c>
      <c r="N7" s="27">
        <f>K7*0.1</f>
        <v>0</v>
      </c>
      <c r="O7" s="27">
        <f>L7*0.1</f>
        <v>0</v>
      </c>
    </row>
    <row r="8" spans="1:15" s="19" customFormat="1" ht="22.5">
      <c r="A8" s="32">
        <v>57</v>
      </c>
      <c r="B8" s="33" t="s">
        <v>45</v>
      </c>
      <c r="C8" s="34" t="s">
        <v>40</v>
      </c>
      <c r="D8" s="34" t="s">
        <v>46</v>
      </c>
      <c r="E8" s="34" t="s">
        <v>42</v>
      </c>
      <c r="F8" s="34" t="s">
        <v>47</v>
      </c>
      <c r="G8" s="35" t="s">
        <v>44</v>
      </c>
      <c r="H8" s="50">
        <v>2345.7</v>
      </c>
      <c r="I8" s="51"/>
      <c r="J8" s="37">
        <v>2322.48</v>
      </c>
      <c r="K8" s="37">
        <f aca="true" t="shared" si="0" ref="K8:K71">H8*I8</f>
        <v>0</v>
      </c>
      <c r="L8" s="38">
        <f aca="true" t="shared" si="1" ref="L8:L71">I8*J8</f>
        <v>0</v>
      </c>
      <c r="M8" s="80">
        <v>2</v>
      </c>
      <c r="N8" s="27">
        <f aca="true" t="shared" si="2" ref="N8:N71">K8*0.1</f>
        <v>0</v>
      </c>
      <c r="O8" s="27">
        <f aca="true" t="shared" si="3" ref="O8:O71">L8*0.1</f>
        <v>0</v>
      </c>
    </row>
    <row r="9" spans="1:15" s="19" customFormat="1" ht="22.5">
      <c r="A9" s="32">
        <v>59</v>
      </c>
      <c r="B9" s="33" t="s">
        <v>48</v>
      </c>
      <c r="C9" s="34" t="s">
        <v>49</v>
      </c>
      <c r="D9" s="34" t="s">
        <v>50</v>
      </c>
      <c r="E9" s="34" t="s">
        <v>42</v>
      </c>
      <c r="F9" s="34" t="s">
        <v>43</v>
      </c>
      <c r="G9" s="35" t="s">
        <v>44</v>
      </c>
      <c r="H9" s="50">
        <v>3396.1</v>
      </c>
      <c r="I9" s="51"/>
      <c r="J9" s="83">
        <v>3025.3</v>
      </c>
      <c r="K9" s="37">
        <f t="shared" si="0"/>
        <v>0</v>
      </c>
      <c r="L9" s="38">
        <f t="shared" si="1"/>
        <v>0</v>
      </c>
      <c r="M9" s="80">
        <v>2</v>
      </c>
      <c r="N9" s="27">
        <f t="shared" si="2"/>
        <v>0</v>
      </c>
      <c r="O9" s="27">
        <f t="shared" si="3"/>
        <v>0</v>
      </c>
    </row>
    <row r="10" spans="1:15" s="19" customFormat="1" ht="22.5">
      <c r="A10" s="32">
        <v>60</v>
      </c>
      <c r="B10" s="33" t="s">
        <v>51</v>
      </c>
      <c r="C10" s="34" t="s">
        <v>52</v>
      </c>
      <c r="D10" s="34" t="s">
        <v>53</v>
      </c>
      <c r="E10" s="34" t="s">
        <v>54</v>
      </c>
      <c r="F10" s="34" t="s">
        <v>55</v>
      </c>
      <c r="G10" s="35" t="s">
        <v>44</v>
      </c>
      <c r="H10" s="37">
        <v>2265.6</v>
      </c>
      <c r="I10" s="36"/>
      <c r="J10" s="83">
        <v>2063.3</v>
      </c>
      <c r="K10" s="37">
        <f t="shared" si="0"/>
        <v>0</v>
      </c>
      <c r="L10" s="38">
        <f t="shared" si="1"/>
        <v>0</v>
      </c>
      <c r="M10" s="81">
        <v>1</v>
      </c>
      <c r="N10" s="27">
        <f t="shared" si="2"/>
        <v>0</v>
      </c>
      <c r="O10" s="27">
        <f t="shared" si="3"/>
        <v>0</v>
      </c>
    </row>
    <row r="11" spans="1:15" s="19" customFormat="1" ht="22.5">
      <c r="A11" s="32">
        <v>61</v>
      </c>
      <c r="B11" s="33" t="s">
        <v>56</v>
      </c>
      <c r="C11" s="34" t="s">
        <v>57</v>
      </c>
      <c r="D11" s="34" t="s">
        <v>58</v>
      </c>
      <c r="E11" s="34" t="s">
        <v>54</v>
      </c>
      <c r="F11" s="34" t="s">
        <v>59</v>
      </c>
      <c r="G11" s="35" t="s">
        <v>44</v>
      </c>
      <c r="H11" s="50">
        <v>3730</v>
      </c>
      <c r="I11" s="51"/>
      <c r="J11" s="83">
        <v>3670.8</v>
      </c>
      <c r="K11" s="37">
        <f t="shared" si="0"/>
        <v>0</v>
      </c>
      <c r="L11" s="38">
        <f t="shared" si="1"/>
        <v>0</v>
      </c>
      <c r="M11" s="81">
        <v>1</v>
      </c>
      <c r="N11" s="27">
        <f t="shared" si="2"/>
        <v>0</v>
      </c>
      <c r="O11" s="27">
        <f t="shared" si="3"/>
        <v>0</v>
      </c>
    </row>
    <row r="12" spans="1:15" s="19" customFormat="1" ht="33.75">
      <c r="A12" s="32">
        <v>64</v>
      </c>
      <c r="B12" s="33" t="s">
        <v>60</v>
      </c>
      <c r="C12" s="34" t="s">
        <v>61</v>
      </c>
      <c r="D12" s="34" t="s">
        <v>62</v>
      </c>
      <c r="E12" s="34" t="s">
        <v>63</v>
      </c>
      <c r="F12" s="34" t="s">
        <v>64</v>
      </c>
      <c r="G12" s="35" t="s">
        <v>44</v>
      </c>
      <c r="H12" s="50">
        <v>2522.4</v>
      </c>
      <c r="I12" s="51"/>
      <c r="J12" s="83">
        <v>2500.7</v>
      </c>
      <c r="K12" s="37">
        <f t="shared" si="0"/>
        <v>0</v>
      </c>
      <c r="L12" s="38">
        <f t="shared" si="1"/>
        <v>0</v>
      </c>
      <c r="M12" s="80">
        <v>1</v>
      </c>
      <c r="N12" s="27">
        <f t="shared" si="2"/>
        <v>0</v>
      </c>
      <c r="O12" s="27">
        <f t="shared" si="3"/>
        <v>0</v>
      </c>
    </row>
    <row r="13" spans="1:15" s="19" customFormat="1" ht="22.5">
      <c r="A13" s="32">
        <v>65</v>
      </c>
      <c r="B13" s="33" t="s">
        <v>65</v>
      </c>
      <c r="C13" s="34" t="s">
        <v>66</v>
      </c>
      <c r="D13" s="34" t="s">
        <v>67</v>
      </c>
      <c r="E13" s="34" t="s">
        <v>63</v>
      </c>
      <c r="F13" s="34" t="s">
        <v>47</v>
      </c>
      <c r="G13" s="35" t="s">
        <v>44</v>
      </c>
      <c r="H13" s="50">
        <v>2522.4</v>
      </c>
      <c r="I13" s="51"/>
      <c r="J13" s="37">
        <v>2497.43</v>
      </c>
      <c r="K13" s="37">
        <f t="shared" si="0"/>
        <v>0</v>
      </c>
      <c r="L13" s="38">
        <f t="shared" si="1"/>
        <v>0</v>
      </c>
      <c r="M13" s="80">
        <v>2</v>
      </c>
      <c r="N13" s="27">
        <f t="shared" si="2"/>
        <v>0</v>
      </c>
      <c r="O13" s="27">
        <f t="shared" si="3"/>
        <v>0</v>
      </c>
    </row>
    <row r="14" spans="1:15" s="19" customFormat="1" ht="22.5">
      <c r="A14" s="32">
        <v>67</v>
      </c>
      <c r="B14" s="33" t="s">
        <v>68</v>
      </c>
      <c r="C14" s="34" t="s">
        <v>40</v>
      </c>
      <c r="D14" s="34" t="s">
        <v>69</v>
      </c>
      <c r="E14" s="34" t="s">
        <v>63</v>
      </c>
      <c r="F14" s="34" t="s">
        <v>64</v>
      </c>
      <c r="G14" s="35" t="s">
        <v>44</v>
      </c>
      <c r="H14" s="50">
        <v>2206.1</v>
      </c>
      <c r="I14" s="51"/>
      <c r="J14" s="83">
        <v>2187.1</v>
      </c>
      <c r="K14" s="37">
        <f t="shared" si="0"/>
        <v>0</v>
      </c>
      <c r="L14" s="38">
        <f t="shared" si="1"/>
        <v>0</v>
      </c>
      <c r="M14" s="80">
        <v>1</v>
      </c>
      <c r="N14" s="27">
        <f t="shared" si="2"/>
        <v>0</v>
      </c>
      <c r="O14" s="27">
        <f t="shared" si="3"/>
        <v>0</v>
      </c>
    </row>
    <row r="15" spans="1:15" s="19" customFormat="1" ht="22.5">
      <c r="A15" s="32">
        <v>69</v>
      </c>
      <c r="B15" s="33" t="s">
        <v>70</v>
      </c>
      <c r="C15" s="34" t="s">
        <v>66</v>
      </c>
      <c r="D15" s="34" t="s">
        <v>71</v>
      </c>
      <c r="E15" s="34" t="s">
        <v>63</v>
      </c>
      <c r="F15" s="34" t="s">
        <v>47</v>
      </c>
      <c r="G15" s="35" t="s">
        <v>44</v>
      </c>
      <c r="H15" s="50">
        <v>2206.1</v>
      </c>
      <c r="I15" s="51"/>
      <c r="J15" s="37">
        <v>2184.26</v>
      </c>
      <c r="K15" s="37">
        <f t="shared" si="0"/>
        <v>0</v>
      </c>
      <c r="L15" s="38">
        <f t="shared" si="1"/>
        <v>0</v>
      </c>
      <c r="M15" s="80">
        <v>2</v>
      </c>
      <c r="N15" s="27">
        <f t="shared" si="2"/>
        <v>0</v>
      </c>
      <c r="O15" s="27">
        <f t="shared" si="3"/>
        <v>0</v>
      </c>
    </row>
    <row r="16" spans="1:15" s="19" customFormat="1" ht="22.5">
      <c r="A16" s="32">
        <v>70</v>
      </c>
      <c r="B16" s="33" t="s">
        <v>72</v>
      </c>
      <c r="C16" s="34" t="s">
        <v>49</v>
      </c>
      <c r="D16" s="34" t="s">
        <v>73</v>
      </c>
      <c r="E16" s="34" t="s">
        <v>63</v>
      </c>
      <c r="F16" s="34" t="s">
        <v>74</v>
      </c>
      <c r="G16" s="35" t="s">
        <v>44</v>
      </c>
      <c r="H16" s="50">
        <v>3442.8</v>
      </c>
      <c r="I16" s="51"/>
      <c r="J16" s="83">
        <v>3025.3</v>
      </c>
      <c r="K16" s="37">
        <f t="shared" si="0"/>
        <v>0</v>
      </c>
      <c r="L16" s="38">
        <f t="shared" si="1"/>
        <v>0</v>
      </c>
      <c r="M16" s="80">
        <v>2</v>
      </c>
      <c r="N16" s="27">
        <f t="shared" si="2"/>
        <v>0</v>
      </c>
      <c r="O16" s="27">
        <f t="shared" si="3"/>
        <v>0</v>
      </c>
    </row>
    <row r="17" spans="1:15" s="19" customFormat="1" ht="22.5">
      <c r="A17" s="32">
        <v>71</v>
      </c>
      <c r="B17" s="33" t="s">
        <v>75</v>
      </c>
      <c r="C17" s="34" t="s">
        <v>49</v>
      </c>
      <c r="D17" s="34" t="s">
        <v>76</v>
      </c>
      <c r="E17" s="34" t="s">
        <v>63</v>
      </c>
      <c r="F17" s="34" t="s">
        <v>74</v>
      </c>
      <c r="G17" s="35" t="s">
        <v>44</v>
      </c>
      <c r="H17" s="50">
        <v>3442.8</v>
      </c>
      <c r="I17" s="51"/>
      <c r="J17" s="83">
        <v>3025.3</v>
      </c>
      <c r="K17" s="37">
        <f t="shared" si="0"/>
        <v>0</v>
      </c>
      <c r="L17" s="38">
        <f t="shared" si="1"/>
        <v>0</v>
      </c>
      <c r="M17" s="80">
        <v>2</v>
      </c>
      <c r="N17" s="27">
        <f t="shared" si="2"/>
        <v>0</v>
      </c>
      <c r="O17" s="27">
        <f t="shared" si="3"/>
        <v>0</v>
      </c>
    </row>
    <row r="18" spans="1:15" s="19" customFormat="1" ht="22.5">
      <c r="A18" s="32">
        <v>72</v>
      </c>
      <c r="B18" s="33" t="s">
        <v>77</v>
      </c>
      <c r="C18" s="34" t="s">
        <v>57</v>
      </c>
      <c r="D18" s="34" t="s">
        <v>78</v>
      </c>
      <c r="E18" s="34" t="s">
        <v>79</v>
      </c>
      <c r="F18" s="34" t="s">
        <v>80</v>
      </c>
      <c r="G18" s="35" t="s">
        <v>44</v>
      </c>
      <c r="H18" s="50">
        <v>3730</v>
      </c>
      <c r="I18" s="51"/>
      <c r="J18" s="83">
        <v>3670.8</v>
      </c>
      <c r="K18" s="37">
        <f t="shared" si="0"/>
        <v>0</v>
      </c>
      <c r="L18" s="38">
        <f t="shared" si="1"/>
        <v>0</v>
      </c>
      <c r="M18" s="80">
        <v>1</v>
      </c>
      <c r="N18" s="27">
        <f t="shared" si="2"/>
        <v>0</v>
      </c>
      <c r="O18" s="27">
        <f t="shared" si="3"/>
        <v>0</v>
      </c>
    </row>
    <row r="19" spans="1:15" s="19" customFormat="1" ht="22.5">
      <c r="A19" s="32">
        <v>75</v>
      </c>
      <c r="B19" s="33" t="s">
        <v>81</v>
      </c>
      <c r="C19" s="34" t="s">
        <v>82</v>
      </c>
      <c r="D19" s="34" t="s">
        <v>83</v>
      </c>
      <c r="E19" s="34" t="s">
        <v>42</v>
      </c>
      <c r="F19" s="34" t="s">
        <v>84</v>
      </c>
      <c r="G19" s="35" t="s">
        <v>44</v>
      </c>
      <c r="H19" s="50">
        <v>3620.2</v>
      </c>
      <c r="I19" s="36"/>
      <c r="J19" s="37">
        <v>3584.36</v>
      </c>
      <c r="K19" s="37">
        <f t="shared" si="0"/>
        <v>0</v>
      </c>
      <c r="L19" s="38">
        <f t="shared" si="1"/>
        <v>0</v>
      </c>
      <c r="M19" s="80">
        <v>2</v>
      </c>
      <c r="N19" s="27">
        <f t="shared" si="2"/>
        <v>0</v>
      </c>
      <c r="O19" s="27">
        <f t="shared" si="3"/>
        <v>0</v>
      </c>
    </row>
    <row r="20" spans="1:15" s="19" customFormat="1" ht="22.5">
      <c r="A20" s="32">
        <v>76</v>
      </c>
      <c r="B20" s="33" t="s">
        <v>85</v>
      </c>
      <c r="C20" s="34" t="s">
        <v>86</v>
      </c>
      <c r="D20" s="34" t="s">
        <v>87</v>
      </c>
      <c r="E20" s="34" t="s">
        <v>54</v>
      </c>
      <c r="F20" s="34" t="s">
        <v>88</v>
      </c>
      <c r="G20" s="35" t="s">
        <v>44</v>
      </c>
      <c r="H20" s="50">
        <v>5810.6</v>
      </c>
      <c r="I20" s="51"/>
      <c r="J20" s="83">
        <v>5676.9</v>
      </c>
      <c r="K20" s="37">
        <f t="shared" si="0"/>
        <v>0</v>
      </c>
      <c r="L20" s="38">
        <f t="shared" si="1"/>
        <v>0</v>
      </c>
      <c r="M20" s="80">
        <v>1</v>
      </c>
      <c r="N20" s="27">
        <f t="shared" si="2"/>
        <v>0</v>
      </c>
      <c r="O20" s="27">
        <f t="shared" si="3"/>
        <v>0</v>
      </c>
    </row>
    <row r="21" spans="1:15" s="19" customFormat="1" ht="22.5">
      <c r="A21" s="32">
        <v>90</v>
      </c>
      <c r="B21" s="33" t="s">
        <v>89</v>
      </c>
      <c r="C21" s="34" t="s">
        <v>90</v>
      </c>
      <c r="D21" s="34" t="s">
        <v>91</v>
      </c>
      <c r="E21" s="34" t="s">
        <v>92</v>
      </c>
      <c r="F21" s="34" t="s">
        <v>93</v>
      </c>
      <c r="G21" s="35" t="s">
        <v>44</v>
      </c>
      <c r="H21" s="50">
        <v>180.5</v>
      </c>
      <c r="I21" s="51"/>
      <c r="J21" s="37">
        <v>176.91</v>
      </c>
      <c r="K21" s="37">
        <f t="shared" si="0"/>
        <v>0</v>
      </c>
      <c r="L21" s="38">
        <f t="shared" si="1"/>
        <v>0</v>
      </c>
      <c r="M21" s="80">
        <v>3</v>
      </c>
      <c r="N21" s="27">
        <f t="shared" si="2"/>
        <v>0</v>
      </c>
      <c r="O21" s="27">
        <f t="shared" si="3"/>
        <v>0</v>
      </c>
    </row>
    <row r="22" spans="1:15" s="19" customFormat="1" ht="33.75">
      <c r="A22" s="32">
        <v>92</v>
      </c>
      <c r="B22" s="52" t="s">
        <v>94</v>
      </c>
      <c r="C22" s="53" t="s">
        <v>90</v>
      </c>
      <c r="D22" s="53" t="s">
        <v>95</v>
      </c>
      <c r="E22" s="53" t="s">
        <v>96</v>
      </c>
      <c r="F22" s="53" t="s">
        <v>97</v>
      </c>
      <c r="G22" s="35" t="s">
        <v>44</v>
      </c>
      <c r="H22" s="54">
        <v>373.6</v>
      </c>
      <c r="I22" s="55"/>
      <c r="J22" s="83">
        <v>370.4</v>
      </c>
      <c r="K22" s="37">
        <f t="shared" si="0"/>
        <v>0</v>
      </c>
      <c r="L22" s="38">
        <f t="shared" si="1"/>
        <v>0</v>
      </c>
      <c r="M22" s="80">
        <v>1</v>
      </c>
      <c r="N22" s="27">
        <f t="shared" si="2"/>
        <v>0</v>
      </c>
      <c r="O22" s="27">
        <f t="shared" si="3"/>
        <v>0</v>
      </c>
    </row>
    <row r="23" spans="1:15" s="19" customFormat="1" ht="33.75">
      <c r="A23" s="32">
        <v>93</v>
      </c>
      <c r="B23" s="52" t="s">
        <v>98</v>
      </c>
      <c r="C23" s="53" t="s">
        <v>90</v>
      </c>
      <c r="D23" s="53" t="s">
        <v>95</v>
      </c>
      <c r="E23" s="53" t="s">
        <v>96</v>
      </c>
      <c r="F23" s="53" t="s">
        <v>99</v>
      </c>
      <c r="G23" s="35" t="s">
        <v>44</v>
      </c>
      <c r="H23" s="54">
        <v>747.2</v>
      </c>
      <c r="I23" s="55"/>
      <c r="J23" s="83">
        <v>740.7</v>
      </c>
      <c r="K23" s="37">
        <f t="shared" si="0"/>
        <v>0</v>
      </c>
      <c r="L23" s="38">
        <f t="shared" si="1"/>
        <v>0</v>
      </c>
      <c r="M23" s="80">
        <v>1</v>
      </c>
      <c r="N23" s="27">
        <f t="shared" si="2"/>
        <v>0</v>
      </c>
      <c r="O23" s="27">
        <f t="shared" si="3"/>
        <v>0</v>
      </c>
    </row>
    <row r="24" spans="1:15" s="19" customFormat="1" ht="45">
      <c r="A24" s="32">
        <v>138</v>
      </c>
      <c r="B24" s="52" t="s">
        <v>100</v>
      </c>
      <c r="C24" s="53" t="s">
        <v>101</v>
      </c>
      <c r="D24" s="53" t="s">
        <v>102</v>
      </c>
      <c r="E24" s="53" t="s">
        <v>103</v>
      </c>
      <c r="F24" s="53" t="s">
        <v>104</v>
      </c>
      <c r="G24" s="35" t="s">
        <v>44</v>
      </c>
      <c r="H24" s="54">
        <v>371.9</v>
      </c>
      <c r="I24" s="55"/>
      <c r="J24" s="37">
        <v>368.22</v>
      </c>
      <c r="K24" s="37">
        <f t="shared" si="0"/>
        <v>0</v>
      </c>
      <c r="L24" s="38">
        <f t="shared" si="1"/>
        <v>0</v>
      </c>
      <c r="M24" s="80">
        <v>1</v>
      </c>
      <c r="N24" s="27">
        <f t="shared" si="2"/>
        <v>0</v>
      </c>
      <c r="O24" s="27">
        <f t="shared" si="3"/>
        <v>0</v>
      </c>
    </row>
    <row r="25" spans="1:15" s="19" customFormat="1" ht="22.5">
      <c r="A25" s="32">
        <v>142</v>
      </c>
      <c r="B25" s="33" t="s">
        <v>105</v>
      </c>
      <c r="C25" s="34" t="s">
        <v>106</v>
      </c>
      <c r="D25" s="34" t="s">
        <v>107</v>
      </c>
      <c r="E25" s="34" t="s">
        <v>92</v>
      </c>
      <c r="F25" s="34" t="s">
        <v>108</v>
      </c>
      <c r="G25" s="35" t="s">
        <v>44</v>
      </c>
      <c r="H25" s="50">
        <v>118.3</v>
      </c>
      <c r="I25" s="51"/>
      <c r="J25" s="37">
        <v>117.12</v>
      </c>
      <c r="K25" s="37">
        <f t="shared" si="0"/>
        <v>0</v>
      </c>
      <c r="L25" s="38">
        <f t="shared" si="1"/>
        <v>0</v>
      </c>
      <c r="M25" s="80">
        <v>1</v>
      </c>
      <c r="N25" s="27">
        <f t="shared" si="2"/>
        <v>0</v>
      </c>
      <c r="O25" s="27">
        <f t="shared" si="3"/>
        <v>0</v>
      </c>
    </row>
    <row r="26" spans="1:15" s="19" customFormat="1" ht="45">
      <c r="A26" s="32">
        <v>155</v>
      </c>
      <c r="B26" s="52" t="s">
        <v>109</v>
      </c>
      <c r="C26" s="53" t="s">
        <v>110</v>
      </c>
      <c r="D26" s="53" t="s">
        <v>111</v>
      </c>
      <c r="E26" s="53" t="s">
        <v>112</v>
      </c>
      <c r="F26" s="53" t="s">
        <v>113</v>
      </c>
      <c r="G26" s="35" t="s">
        <v>44</v>
      </c>
      <c r="H26" s="54">
        <v>572.2</v>
      </c>
      <c r="I26" s="55"/>
      <c r="J26" s="37">
        <v>566.54</v>
      </c>
      <c r="K26" s="37">
        <f t="shared" si="0"/>
        <v>0</v>
      </c>
      <c r="L26" s="38">
        <f t="shared" si="1"/>
        <v>0</v>
      </c>
      <c r="M26" s="80">
        <v>2</v>
      </c>
      <c r="N26" s="27">
        <f t="shared" si="2"/>
        <v>0</v>
      </c>
      <c r="O26" s="27">
        <f t="shared" si="3"/>
        <v>0</v>
      </c>
    </row>
    <row r="27" spans="1:15" s="19" customFormat="1" ht="22.5">
      <c r="A27" s="32">
        <v>157</v>
      </c>
      <c r="B27" s="33" t="s">
        <v>114</v>
      </c>
      <c r="C27" s="34" t="s">
        <v>115</v>
      </c>
      <c r="D27" s="34" t="s">
        <v>116</v>
      </c>
      <c r="E27" s="34" t="s">
        <v>92</v>
      </c>
      <c r="F27" s="34" t="s">
        <v>117</v>
      </c>
      <c r="G27" s="35" t="s">
        <v>44</v>
      </c>
      <c r="H27" s="50">
        <v>80.4</v>
      </c>
      <c r="I27" s="56"/>
      <c r="J27" s="37">
        <v>79.03</v>
      </c>
      <c r="K27" s="37">
        <f t="shared" si="0"/>
        <v>0</v>
      </c>
      <c r="L27" s="38">
        <f t="shared" si="1"/>
        <v>0</v>
      </c>
      <c r="M27" s="80">
        <v>3</v>
      </c>
      <c r="N27" s="27">
        <f t="shared" si="2"/>
        <v>0</v>
      </c>
      <c r="O27" s="27">
        <f t="shared" si="3"/>
        <v>0</v>
      </c>
    </row>
    <row r="28" spans="1:15" s="19" customFormat="1" ht="33.75">
      <c r="A28" s="32">
        <v>168</v>
      </c>
      <c r="B28" s="52" t="s">
        <v>118</v>
      </c>
      <c r="C28" s="53" t="s">
        <v>119</v>
      </c>
      <c r="D28" s="53" t="s">
        <v>120</v>
      </c>
      <c r="E28" s="53" t="s">
        <v>96</v>
      </c>
      <c r="F28" s="53" t="s">
        <v>121</v>
      </c>
      <c r="G28" s="35" t="s">
        <v>44</v>
      </c>
      <c r="H28" s="54">
        <v>213.3</v>
      </c>
      <c r="I28" s="55"/>
      <c r="J28" s="37">
        <v>201.12</v>
      </c>
      <c r="K28" s="37">
        <f t="shared" si="0"/>
        <v>0</v>
      </c>
      <c r="L28" s="38">
        <f t="shared" si="1"/>
        <v>0</v>
      </c>
      <c r="M28" s="80">
        <v>3</v>
      </c>
      <c r="N28" s="27">
        <f t="shared" si="2"/>
        <v>0</v>
      </c>
      <c r="O28" s="27">
        <f t="shared" si="3"/>
        <v>0</v>
      </c>
    </row>
    <row r="29" spans="1:15" s="19" customFormat="1" ht="33.75">
      <c r="A29" s="32">
        <v>169</v>
      </c>
      <c r="B29" s="52" t="s">
        <v>122</v>
      </c>
      <c r="C29" s="57" t="s">
        <v>119</v>
      </c>
      <c r="D29" s="57" t="s">
        <v>123</v>
      </c>
      <c r="E29" s="57" t="s">
        <v>124</v>
      </c>
      <c r="F29" s="57" t="s">
        <v>121</v>
      </c>
      <c r="G29" s="35" t="s">
        <v>44</v>
      </c>
      <c r="H29" s="54">
        <v>213.3</v>
      </c>
      <c r="I29" s="55"/>
      <c r="J29" s="37">
        <v>204.75</v>
      </c>
      <c r="K29" s="37">
        <f t="shared" si="0"/>
        <v>0</v>
      </c>
      <c r="L29" s="38">
        <f t="shared" si="1"/>
        <v>0</v>
      </c>
      <c r="M29" s="80">
        <v>2</v>
      </c>
      <c r="N29" s="27">
        <f t="shared" si="2"/>
        <v>0</v>
      </c>
      <c r="O29" s="27">
        <f t="shared" si="3"/>
        <v>0</v>
      </c>
    </row>
    <row r="30" spans="1:15" s="19" customFormat="1" ht="33.75">
      <c r="A30" s="32">
        <v>170</v>
      </c>
      <c r="B30" s="52" t="s">
        <v>125</v>
      </c>
      <c r="C30" s="53" t="s">
        <v>119</v>
      </c>
      <c r="D30" s="53" t="s">
        <v>126</v>
      </c>
      <c r="E30" s="53" t="s">
        <v>96</v>
      </c>
      <c r="F30" s="53" t="s">
        <v>121</v>
      </c>
      <c r="G30" s="35" t="s">
        <v>44</v>
      </c>
      <c r="H30" s="54">
        <v>213.3</v>
      </c>
      <c r="I30" s="55"/>
      <c r="J30" s="37">
        <v>206.5</v>
      </c>
      <c r="K30" s="37">
        <f t="shared" si="0"/>
        <v>0</v>
      </c>
      <c r="L30" s="38">
        <f t="shared" si="1"/>
        <v>0</v>
      </c>
      <c r="M30" s="80">
        <v>3</v>
      </c>
      <c r="N30" s="27">
        <f t="shared" si="2"/>
        <v>0</v>
      </c>
      <c r="O30" s="27">
        <f t="shared" si="3"/>
        <v>0</v>
      </c>
    </row>
    <row r="31" spans="1:15" s="19" customFormat="1" ht="22.5">
      <c r="A31" s="32">
        <v>171</v>
      </c>
      <c r="B31" s="52" t="s">
        <v>127</v>
      </c>
      <c r="C31" s="53" t="s">
        <v>128</v>
      </c>
      <c r="D31" s="53" t="s">
        <v>129</v>
      </c>
      <c r="E31" s="53" t="s">
        <v>130</v>
      </c>
      <c r="F31" s="53" t="s">
        <v>131</v>
      </c>
      <c r="G31" s="35" t="s">
        <v>44</v>
      </c>
      <c r="H31" s="54">
        <v>2500</v>
      </c>
      <c r="I31" s="55"/>
      <c r="J31" s="83">
        <v>1788.5</v>
      </c>
      <c r="K31" s="37">
        <f t="shared" si="0"/>
        <v>0</v>
      </c>
      <c r="L31" s="38">
        <f t="shared" si="1"/>
        <v>0</v>
      </c>
      <c r="M31" s="80">
        <v>1</v>
      </c>
      <c r="N31" s="27">
        <f t="shared" si="2"/>
        <v>0</v>
      </c>
      <c r="O31" s="27">
        <f t="shared" si="3"/>
        <v>0</v>
      </c>
    </row>
    <row r="32" spans="1:15" s="19" customFormat="1" ht="22.5">
      <c r="A32" s="32">
        <v>172</v>
      </c>
      <c r="B32" s="52" t="s">
        <v>132</v>
      </c>
      <c r="C32" s="53" t="s">
        <v>128</v>
      </c>
      <c r="D32" s="53" t="s">
        <v>129</v>
      </c>
      <c r="E32" s="53" t="s">
        <v>130</v>
      </c>
      <c r="F32" s="53" t="s">
        <v>133</v>
      </c>
      <c r="G32" s="35" t="s">
        <v>44</v>
      </c>
      <c r="H32" s="54">
        <v>2500</v>
      </c>
      <c r="I32" s="55"/>
      <c r="J32" s="83">
        <v>1788.5</v>
      </c>
      <c r="K32" s="37">
        <f t="shared" si="0"/>
        <v>0</v>
      </c>
      <c r="L32" s="38">
        <f t="shared" si="1"/>
        <v>0</v>
      </c>
      <c r="M32" s="80">
        <v>1</v>
      </c>
      <c r="N32" s="27">
        <f t="shared" si="2"/>
        <v>0</v>
      </c>
      <c r="O32" s="27">
        <f t="shared" si="3"/>
        <v>0</v>
      </c>
    </row>
    <row r="33" spans="1:15" s="19" customFormat="1" ht="22.5">
      <c r="A33" s="32">
        <v>179</v>
      </c>
      <c r="B33" s="52" t="s">
        <v>134</v>
      </c>
      <c r="C33" s="53" t="s">
        <v>135</v>
      </c>
      <c r="D33" s="53" t="s">
        <v>136</v>
      </c>
      <c r="E33" s="53" t="s">
        <v>92</v>
      </c>
      <c r="F33" s="53" t="s">
        <v>137</v>
      </c>
      <c r="G33" s="35" t="s">
        <v>44</v>
      </c>
      <c r="H33" s="54">
        <v>547.1</v>
      </c>
      <c r="I33" s="56"/>
      <c r="J33" s="83">
        <v>526.1</v>
      </c>
      <c r="K33" s="37">
        <f t="shared" si="0"/>
        <v>0</v>
      </c>
      <c r="L33" s="38">
        <f t="shared" si="1"/>
        <v>0</v>
      </c>
      <c r="M33" s="80">
        <v>1</v>
      </c>
      <c r="N33" s="27">
        <f t="shared" si="2"/>
        <v>0</v>
      </c>
      <c r="O33" s="27">
        <f t="shared" si="3"/>
        <v>0</v>
      </c>
    </row>
    <row r="34" spans="1:15" s="19" customFormat="1" ht="22.5">
      <c r="A34" s="32">
        <v>188</v>
      </c>
      <c r="B34" s="33" t="s">
        <v>138</v>
      </c>
      <c r="C34" s="34" t="s">
        <v>139</v>
      </c>
      <c r="D34" s="34" t="s">
        <v>140</v>
      </c>
      <c r="E34" s="34" t="s">
        <v>130</v>
      </c>
      <c r="F34" s="34" t="s">
        <v>141</v>
      </c>
      <c r="G34" s="35" t="s">
        <v>44</v>
      </c>
      <c r="H34" s="35">
        <v>162021.1</v>
      </c>
      <c r="I34" s="58"/>
      <c r="J34" s="37">
        <v>160417.09</v>
      </c>
      <c r="K34" s="37">
        <f t="shared" si="0"/>
        <v>0</v>
      </c>
      <c r="L34" s="38">
        <f t="shared" si="1"/>
        <v>0</v>
      </c>
      <c r="M34" s="80">
        <v>2</v>
      </c>
      <c r="N34" s="27">
        <f t="shared" si="2"/>
        <v>0</v>
      </c>
      <c r="O34" s="27">
        <f t="shared" si="3"/>
        <v>0</v>
      </c>
    </row>
    <row r="35" spans="1:15" s="19" customFormat="1" ht="33.75">
      <c r="A35" s="32">
        <v>197</v>
      </c>
      <c r="B35" s="52" t="s">
        <v>142</v>
      </c>
      <c r="C35" s="53" t="s">
        <v>143</v>
      </c>
      <c r="D35" s="52" t="s">
        <v>144</v>
      </c>
      <c r="E35" s="53" t="s">
        <v>124</v>
      </c>
      <c r="F35" s="53" t="s">
        <v>145</v>
      </c>
      <c r="G35" s="35" t="s">
        <v>44</v>
      </c>
      <c r="H35" s="54">
        <v>228.6</v>
      </c>
      <c r="I35" s="59"/>
      <c r="J35" s="37">
        <v>221.63</v>
      </c>
      <c r="K35" s="37">
        <f t="shared" si="0"/>
        <v>0</v>
      </c>
      <c r="L35" s="38">
        <f t="shared" si="1"/>
        <v>0</v>
      </c>
      <c r="M35" s="80">
        <v>3</v>
      </c>
      <c r="N35" s="27">
        <f t="shared" si="2"/>
        <v>0</v>
      </c>
      <c r="O35" s="27">
        <f t="shared" si="3"/>
        <v>0</v>
      </c>
    </row>
    <row r="36" spans="1:15" s="19" customFormat="1" ht="22.5">
      <c r="A36" s="32">
        <v>209</v>
      </c>
      <c r="B36" s="33" t="s">
        <v>146</v>
      </c>
      <c r="C36" s="34" t="s">
        <v>147</v>
      </c>
      <c r="D36" s="34" t="s">
        <v>148</v>
      </c>
      <c r="E36" s="34" t="s">
        <v>92</v>
      </c>
      <c r="F36" s="34" t="s">
        <v>149</v>
      </c>
      <c r="G36" s="35" t="s">
        <v>44</v>
      </c>
      <c r="H36" s="50">
        <v>148.4</v>
      </c>
      <c r="I36" s="58"/>
      <c r="J36" s="37">
        <v>145.45</v>
      </c>
      <c r="K36" s="37">
        <f t="shared" si="0"/>
        <v>0</v>
      </c>
      <c r="L36" s="38">
        <f t="shared" si="1"/>
        <v>0</v>
      </c>
      <c r="M36" s="80">
        <v>3</v>
      </c>
      <c r="N36" s="27">
        <f t="shared" si="2"/>
        <v>0</v>
      </c>
      <c r="O36" s="27">
        <f t="shared" si="3"/>
        <v>0</v>
      </c>
    </row>
    <row r="37" spans="1:15" s="19" customFormat="1" ht="22.5">
      <c r="A37" s="32">
        <v>236</v>
      </c>
      <c r="B37" s="60" t="s">
        <v>150</v>
      </c>
      <c r="C37" s="61" t="s">
        <v>151</v>
      </c>
      <c r="D37" s="61" t="s">
        <v>152</v>
      </c>
      <c r="E37" s="61" t="s">
        <v>130</v>
      </c>
      <c r="F37" s="61" t="s">
        <v>153</v>
      </c>
      <c r="G37" s="35" t="s">
        <v>44</v>
      </c>
      <c r="H37" s="50">
        <v>144.8</v>
      </c>
      <c r="I37" s="58"/>
      <c r="J37" s="37">
        <v>142.32</v>
      </c>
      <c r="K37" s="37">
        <f t="shared" si="0"/>
        <v>0</v>
      </c>
      <c r="L37" s="38">
        <f t="shared" si="1"/>
        <v>0</v>
      </c>
      <c r="M37" s="80">
        <v>3</v>
      </c>
      <c r="N37" s="27">
        <f t="shared" si="2"/>
        <v>0</v>
      </c>
      <c r="O37" s="27">
        <f t="shared" si="3"/>
        <v>0</v>
      </c>
    </row>
    <row r="38" spans="1:15" s="19" customFormat="1" ht="22.5">
      <c r="A38" s="32">
        <v>237</v>
      </c>
      <c r="B38" s="60" t="s">
        <v>154</v>
      </c>
      <c r="C38" s="61" t="s">
        <v>151</v>
      </c>
      <c r="D38" s="61" t="s">
        <v>152</v>
      </c>
      <c r="E38" s="61" t="s">
        <v>130</v>
      </c>
      <c r="F38" s="61" t="s">
        <v>155</v>
      </c>
      <c r="G38" s="35" t="s">
        <v>44</v>
      </c>
      <c r="H38" s="50">
        <v>252.3</v>
      </c>
      <c r="I38" s="58"/>
      <c r="J38" s="37">
        <v>247.99</v>
      </c>
      <c r="K38" s="37">
        <f t="shared" si="0"/>
        <v>0</v>
      </c>
      <c r="L38" s="38">
        <f t="shared" si="1"/>
        <v>0</v>
      </c>
      <c r="M38" s="80">
        <v>3</v>
      </c>
      <c r="N38" s="27">
        <f t="shared" si="2"/>
        <v>0</v>
      </c>
      <c r="O38" s="27">
        <f t="shared" si="3"/>
        <v>0</v>
      </c>
    </row>
    <row r="39" spans="1:15" s="19" customFormat="1" ht="22.5">
      <c r="A39" s="32">
        <v>255</v>
      </c>
      <c r="B39" s="33" t="s">
        <v>156</v>
      </c>
      <c r="C39" s="34" t="s">
        <v>157</v>
      </c>
      <c r="D39" s="34" t="s">
        <v>158</v>
      </c>
      <c r="E39" s="34" t="s">
        <v>92</v>
      </c>
      <c r="F39" s="34" t="s">
        <v>159</v>
      </c>
      <c r="G39" s="35" t="s">
        <v>44</v>
      </c>
      <c r="H39" s="50">
        <v>137.8</v>
      </c>
      <c r="I39" s="58"/>
      <c r="J39" s="37">
        <v>136.42</v>
      </c>
      <c r="K39" s="37">
        <f t="shared" si="0"/>
        <v>0</v>
      </c>
      <c r="L39" s="38">
        <f t="shared" si="1"/>
        <v>0</v>
      </c>
      <c r="M39" s="80">
        <v>1</v>
      </c>
      <c r="N39" s="27">
        <f t="shared" si="2"/>
        <v>0</v>
      </c>
      <c r="O39" s="27">
        <f t="shared" si="3"/>
        <v>0</v>
      </c>
    </row>
    <row r="40" spans="1:15" s="19" customFormat="1" ht="22.5">
      <c r="A40" s="32">
        <v>256</v>
      </c>
      <c r="B40" s="33" t="s">
        <v>160</v>
      </c>
      <c r="C40" s="34" t="s">
        <v>157</v>
      </c>
      <c r="D40" s="34" t="s">
        <v>158</v>
      </c>
      <c r="E40" s="34" t="s">
        <v>92</v>
      </c>
      <c r="F40" s="34" t="s">
        <v>161</v>
      </c>
      <c r="G40" s="35" t="s">
        <v>44</v>
      </c>
      <c r="H40" s="50">
        <v>212.4</v>
      </c>
      <c r="I40" s="58"/>
      <c r="J40" s="37">
        <v>210.28</v>
      </c>
      <c r="K40" s="37">
        <f t="shared" si="0"/>
        <v>0</v>
      </c>
      <c r="L40" s="38">
        <f t="shared" si="1"/>
        <v>0</v>
      </c>
      <c r="M40" s="80">
        <v>1</v>
      </c>
      <c r="N40" s="27">
        <f t="shared" si="2"/>
        <v>0</v>
      </c>
      <c r="O40" s="27">
        <f t="shared" si="3"/>
        <v>0</v>
      </c>
    </row>
    <row r="41" spans="1:15" s="19" customFormat="1" ht="22.5">
      <c r="A41" s="32">
        <v>274</v>
      </c>
      <c r="B41" s="33" t="s">
        <v>162</v>
      </c>
      <c r="C41" s="34" t="s">
        <v>163</v>
      </c>
      <c r="D41" s="34" t="s">
        <v>164</v>
      </c>
      <c r="E41" s="34" t="s">
        <v>92</v>
      </c>
      <c r="F41" s="34" t="s">
        <v>108</v>
      </c>
      <c r="G41" s="35" t="s">
        <v>44</v>
      </c>
      <c r="H41" s="50">
        <v>50.9</v>
      </c>
      <c r="I41" s="58"/>
      <c r="J41" s="37">
        <v>50.39</v>
      </c>
      <c r="K41" s="37">
        <f t="shared" si="0"/>
        <v>0</v>
      </c>
      <c r="L41" s="38">
        <f t="shared" si="1"/>
        <v>0</v>
      </c>
      <c r="M41" s="80">
        <v>1</v>
      </c>
      <c r="N41" s="27">
        <f t="shared" si="2"/>
        <v>0</v>
      </c>
      <c r="O41" s="27">
        <f t="shared" si="3"/>
        <v>0</v>
      </c>
    </row>
    <row r="42" spans="1:15" s="19" customFormat="1" ht="22.5">
      <c r="A42" s="32">
        <v>275</v>
      </c>
      <c r="B42" s="33" t="s">
        <v>165</v>
      </c>
      <c r="C42" s="34" t="s">
        <v>163</v>
      </c>
      <c r="D42" s="34" t="s">
        <v>164</v>
      </c>
      <c r="E42" s="34" t="s">
        <v>92</v>
      </c>
      <c r="F42" s="34" t="s">
        <v>166</v>
      </c>
      <c r="G42" s="35" t="s">
        <v>44</v>
      </c>
      <c r="H42" s="50">
        <v>61.6</v>
      </c>
      <c r="I42" s="58"/>
      <c r="J42" s="37">
        <v>60.98</v>
      </c>
      <c r="K42" s="37">
        <f t="shared" si="0"/>
        <v>0</v>
      </c>
      <c r="L42" s="38">
        <f t="shared" si="1"/>
        <v>0</v>
      </c>
      <c r="M42" s="80">
        <v>1</v>
      </c>
      <c r="N42" s="27">
        <f t="shared" si="2"/>
        <v>0</v>
      </c>
      <c r="O42" s="27">
        <f t="shared" si="3"/>
        <v>0</v>
      </c>
    </row>
    <row r="43" spans="1:15" s="19" customFormat="1" ht="22.5">
      <c r="A43" s="32">
        <v>276</v>
      </c>
      <c r="B43" s="62" t="s">
        <v>167</v>
      </c>
      <c r="C43" s="62" t="s">
        <v>168</v>
      </c>
      <c r="D43" s="62" t="s">
        <v>164</v>
      </c>
      <c r="E43" s="62" t="s">
        <v>92</v>
      </c>
      <c r="F43" s="62" t="s">
        <v>169</v>
      </c>
      <c r="G43" s="35" t="s">
        <v>44</v>
      </c>
      <c r="H43" s="50">
        <v>76.4</v>
      </c>
      <c r="I43" s="51"/>
      <c r="J43" s="37">
        <v>75.64</v>
      </c>
      <c r="K43" s="37">
        <f t="shared" si="0"/>
        <v>0</v>
      </c>
      <c r="L43" s="38">
        <f t="shared" si="1"/>
        <v>0</v>
      </c>
      <c r="M43" s="80">
        <v>1</v>
      </c>
      <c r="N43" s="27">
        <f t="shared" si="2"/>
        <v>0</v>
      </c>
      <c r="O43" s="27">
        <f t="shared" si="3"/>
        <v>0</v>
      </c>
    </row>
    <row r="44" spans="1:15" s="19" customFormat="1" ht="22.5">
      <c r="A44" s="32">
        <v>277</v>
      </c>
      <c r="B44" s="62" t="s">
        <v>170</v>
      </c>
      <c r="C44" s="62" t="s">
        <v>168</v>
      </c>
      <c r="D44" s="62" t="s">
        <v>164</v>
      </c>
      <c r="E44" s="62" t="s">
        <v>92</v>
      </c>
      <c r="F44" s="62" t="s">
        <v>171</v>
      </c>
      <c r="G44" s="35" t="s">
        <v>44</v>
      </c>
      <c r="H44" s="50">
        <v>92.4</v>
      </c>
      <c r="I44" s="51"/>
      <c r="J44" s="37">
        <v>91.48</v>
      </c>
      <c r="K44" s="37">
        <f t="shared" si="0"/>
        <v>0</v>
      </c>
      <c r="L44" s="38">
        <f t="shared" si="1"/>
        <v>0</v>
      </c>
      <c r="M44" s="80">
        <v>1</v>
      </c>
      <c r="N44" s="27">
        <f t="shared" si="2"/>
        <v>0</v>
      </c>
      <c r="O44" s="27">
        <f t="shared" si="3"/>
        <v>0</v>
      </c>
    </row>
    <row r="45" spans="1:15" s="19" customFormat="1" ht="22.5">
      <c r="A45" s="32">
        <v>292</v>
      </c>
      <c r="B45" s="33" t="s">
        <v>172</v>
      </c>
      <c r="C45" s="34" t="s">
        <v>173</v>
      </c>
      <c r="D45" s="34" t="s">
        <v>174</v>
      </c>
      <c r="E45" s="34" t="s">
        <v>130</v>
      </c>
      <c r="F45" s="34" t="s">
        <v>175</v>
      </c>
      <c r="G45" s="35" t="s">
        <v>44</v>
      </c>
      <c r="H45" s="50">
        <v>140.4</v>
      </c>
      <c r="I45" s="58"/>
      <c r="J45" s="37">
        <v>138</v>
      </c>
      <c r="K45" s="37">
        <f t="shared" si="0"/>
        <v>0</v>
      </c>
      <c r="L45" s="38">
        <f t="shared" si="1"/>
        <v>0</v>
      </c>
      <c r="M45" s="80">
        <v>3</v>
      </c>
      <c r="N45" s="27">
        <f t="shared" si="2"/>
        <v>0</v>
      </c>
      <c r="O45" s="27">
        <f t="shared" si="3"/>
        <v>0</v>
      </c>
    </row>
    <row r="46" spans="1:15" s="19" customFormat="1" ht="22.5">
      <c r="A46" s="32">
        <v>333</v>
      </c>
      <c r="B46" s="53" t="s">
        <v>176</v>
      </c>
      <c r="C46" s="53" t="s">
        <v>177</v>
      </c>
      <c r="D46" s="53" t="s">
        <v>178</v>
      </c>
      <c r="E46" s="53" t="s">
        <v>130</v>
      </c>
      <c r="F46" s="53" t="s">
        <v>179</v>
      </c>
      <c r="G46" s="35" t="s">
        <v>44</v>
      </c>
      <c r="H46" s="54">
        <v>465.1</v>
      </c>
      <c r="I46" s="55"/>
      <c r="J46" s="83">
        <v>461.1</v>
      </c>
      <c r="K46" s="37">
        <f t="shared" si="0"/>
        <v>0</v>
      </c>
      <c r="L46" s="38">
        <f t="shared" si="1"/>
        <v>0</v>
      </c>
      <c r="M46" s="80">
        <v>1</v>
      </c>
      <c r="N46" s="27">
        <f t="shared" si="2"/>
        <v>0</v>
      </c>
      <c r="O46" s="27">
        <f t="shared" si="3"/>
        <v>0</v>
      </c>
    </row>
    <row r="47" spans="1:15" s="19" customFormat="1" ht="22.5">
      <c r="A47" s="32">
        <v>334</v>
      </c>
      <c r="B47" s="53" t="s">
        <v>180</v>
      </c>
      <c r="C47" s="53" t="s">
        <v>177</v>
      </c>
      <c r="D47" s="53" t="s">
        <v>178</v>
      </c>
      <c r="E47" s="53" t="s">
        <v>130</v>
      </c>
      <c r="F47" s="53" t="s">
        <v>181</v>
      </c>
      <c r="G47" s="35" t="s">
        <v>44</v>
      </c>
      <c r="H47" s="54">
        <v>465.1</v>
      </c>
      <c r="I47" s="55"/>
      <c r="J47" s="83">
        <v>461.1</v>
      </c>
      <c r="K47" s="37">
        <f t="shared" si="0"/>
        <v>0</v>
      </c>
      <c r="L47" s="38">
        <f t="shared" si="1"/>
        <v>0</v>
      </c>
      <c r="M47" s="80">
        <v>1</v>
      </c>
      <c r="N47" s="27">
        <f t="shared" si="2"/>
        <v>0</v>
      </c>
      <c r="O47" s="27">
        <f t="shared" si="3"/>
        <v>0</v>
      </c>
    </row>
    <row r="48" spans="1:15" s="19" customFormat="1" ht="22.5">
      <c r="A48" s="32">
        <v>370</v>
      </c>
      <c r="B48" s="52" t="s">
        <v>182</v>
      </c>
      <c r="C48" s="53" t="s">
        <v>183</v>
      </c>
      <c r="D48" s="53" t="s">
        <v>184</v>
      </c>
      <c r="E48" s="53" t="s">
        <v>92</v>
      </c>
      <c r="F48" s="53" t="s">
        <v>185</v>
      </c>
      <c r="G48" s="35" t="s">
        <v>44</v>
      </c>
      <c r="H48" s="54">
        <v>295.2</v>
      </c>
      <c r="I48" s="55"/>
      <c r="J48" s="37">
        <v>284.9</v>
      </c>
      <c r="K48" s="37">
        <f t="shared" si="0"/>
        <v>0</v>
      </c>
      <c r="L48" s="38">
        <f t="shared" si="1"/>
        <v>0</v>
      </c>
      <c r="M48" s="80">
        <v>2</v>
      </c>
      <c r="N48" s="27">
        <f t="shared" si="2"/>
        <v>0</v>
      </c>
      <c r="O48" s="27">
        <f t="shared" si="3"/>
        <v>0</v>
      </c>
    </row>
    <row r="49" spans="1:15" s="19" customFormat="1" ht="22.5">
      <c r="A49" s="32">
        <v>371</v>
      </c>
      <c r="B49" s="52" t="s">
        <v>186</v>
      </c>
      <c r="C49" s="53" t="s">
        <v>183</v>
      </c>
      <c r="D49" s="53" t="s">
        <v>184</v>
      </c>
      <c r="E49" s="53" t="s">
        <v>92</v>
      </c>
      <c r="F49" s="53" t="s">
        <v>187</v>
      </c>
      <c r="G49" s="35" t="s">
        <v>44</v>
      </c>
      <c r="H49" s="54">
        <v>352.7</v>
      </c>
      <c r="I49" s="55"/>
      <c r="J49" s="37">
        <v>340.39</v>
      </c>
      <c r="K49" s="37">
        <f t="shared" si="0"/>
        <v>0</v>
      </c>
      <c r="L49" s="38">
        <f t="shared" si="1"/>
        <v>0</v>
      </c>
      <c r="M49" s="80">
        <v>2</v>
      </c>
      <c r="N49" s="27">
        <f t="shared" si="2"/>
        <v>0</v>
      </c>
      <c r="O49" s="27">
        <f t="shared" si="3"/>
        <v>0</v>
      </c>
    </row>
    <row r="50" spans="1:15" s="19" customFormat="1" ht="33.75">
      <c r="A50" s="32">
        <v>395</v>
      </c>
      <c r="B50" s="52" t="s">
        <v>188</v>
      </c>
      <c r="C50" s="53" t="s">
        <v>189</v>
      </c>
      <c r="D50" s="53" t="s">
        <v>190</v>
      </c>
      <c r="E50" s="53" t="s">
        <v>130</v>
      </c>
      <c r="F50" s="53" t="s">
        <v>191</v>
      </c>
      <c r="G50" s="35" t="s">
        <v>44</v>
      </c>
      <c r="H50" s="54">
        <v>465.1</v>
      </c>
      <c r="I50" s="55"/>
      <c r="J50" s="83">
        <v>461.1</v>
      </c>
      <c r="K50" s="37">
        <f t="shared" si="0"/>
        <v>0</v>
      </c>
      <c r="L50" s="38">
        <f t="shared" si="1"/>
        <v>0</v>
      </c>
      <c r="M50" s="80">
        <v>1</v>
      </c>
      <c r="N50" s="27">
        <f t="shared" si="2"/>
        <v>0</v>
      </c>
      <c r="O50" s="27">
        <f t="shared" si="3"/>
        <v>0</v>
      </c>
    </row>
    <row r="51" spans="1:15" s="19" customFormat="1" ht="22.5">
      <c r="A51" s="32">
        <v>396</v>
      </c>
      <c r="B51" s="52" t="s">
        <v>192</v>
      </c>
      <c r="C51" s="53" t="s">
        <v>189</v>
      </c>
      <c r="D51" s="53" t="s">
        <v>193</v>
      </c>
      <c r="E51" s="53" t="s">
        <v>130</v>
      </c>
      <c r="F51" s="53" t="s">
        <v>194</v>
      </c>
      <c r="G51" s="35" t="s">
        <v>44</v>
      </c>
      <c r="H51" s="54">
        <v>981.8</v>
      </c>
      <c r="I51" s="56"/>
      <c r="J51" s="83">
        <v>973.4</v>
      </c>
      <c r="K51" s="37">
        <f t="shared" si="0"/>
        <v>0</v>
      </c>
      <c r="L51" s="38">
        <f t="shared" si="1"/>
        <v>0</v>
      </c>
      <c r="M51" s="80">
        <v>1</v>
      </c>
      <c r="N51" s="27">
        <f t="shared" si="2"/>
        <v>0</v>
      </c>
      <c r="O51" s="27">
        <f t="shared" si="3"/>
        <v>0</v>
      </c>
    </row>
    <row r="52" spans="1:15" s="19" customFormat="1" ht="22.5">
      <c r="A52" s="32">
        <v>397</v>
      </c>
      <c r="B52" s="52" t="s">
        <v>195</v>
      </c>
      <c r="C52" s="53" t="s">
        <v>189</v>
      </c>
      <c r="D52" s="53" t="s">
        <v>196</v>
      </c>
      <c r="E52" s="53" t="s">
        <v>92</v>
      </c>
      <c r="F52" s="53" t="s">
        <v>197</v>
      </c>
      <c r="G52" s="35" t="s">
        <v>44</v>
      </c>
      <c r="H52" s="54">
        <v>314.8</v>
      </c>
      <c r="I52" s="55"/>
      <c r="J52" s="37">
        <v>303.81</v>
      </c>
      <c r="K52" s="37">
        <f t="shared" si="0"/>
        <v>0</v>
      </c>
      <c r="L52" s="38">
        <f t="shared" si="1"/>
        <v>0</v>
      </c>
      <c r="M52" s="80">
        <v>2</v>
      </c>
      <c r="N52" s="27">
        <f t="shared" si="2"/>
        <v>0</v>
      </c>
      <c r="O52" s="27">
        <f t="shared" si="3"/>
        <v>0</v>
      </c>
    </row>
    <row r="53" spans="1:15" s="19" customFormat="1" ht="22.5">
      <c r="A53" s="32">
        <v>412</v>
      </c>
      <c r="B53" s="52" t="s">
        <v>198</v>
      </c>
      <c r="C53" s="53" t="s">
        <v>199</v>
      </c>
      <c r="D53" s="53" t="s">
        <v>200</v>
      </c>
      <c r="E53" s="53" t="s">
        <v>92</v>
      </c>
      <c r="F53" s="53" t="s">
        <v>201</v>
      </c>
      <c r="G53" s="35" t="s">
        <v>44</v>
      </c>
      <c r="H53" s="54">
        <v>447.7</v>
      </c>
      <c r="I53" s="56"/>
      <c r="J53" s="37">
        <v>429.75</v>
      </c>
      <c r="K53" s="37">
        <f t="shared" si="0"/>
        <v>0</v>
      </c>
      <c r="L53" s="38">
        <f t="shared" si="1"/>
        <v>0</v>
      </c>
      <c r="M53" s="80">
        <v>2</v>
      </c>
      <c r="N53" s="27">
        <f t="shared" si="2"/>
        <v>0</v>
      </c>
      <c r="O53" s="27">
        <f t="shared" si="3"/>
        <v>0</v>
      </c>
    </row>
    <row r="54" spans="1:15" s="19" customFormat="1" ht="22.5">
      <c r="A54" s="32">
        <v>413</v>
      </c>
      <c r="B54" s="52" t="s">
        <v>202</v>
      </c>
      <c r="C54" s="53" t="s">
        <v>199</v>
      </c>
      <c r="D54" s="53" t="s">
        <v>203</v>
      </c>
      <c r="E54" s="53" t="s">
        <v>92</v>
      </c>
      <c r="F54" s="53" t="s">
        <v>204</v>
      </c>
      <c r="G54" s="35" t="s">
        <v>44</v>
      </c>
      <c r="H54" s="54">
        <v>595</v>
      </c>
      <c r="I54" s="56"/>
      <c r="J54" s="37">
        <v>571.14</v>
      </c>
      <c r="K54" s="37">
        <f t="shared" si="0"/>
        <v>0</v>
      </c>
      <c r="L54" s="38">
        <f t="shared" si="1"/>
        <v>0</v>
      </c>
      <c r="M54" s="80">
        <v>2</v>
      </c>
      <c r="N54" s="27">
        <f t="shared" si="2"/>
        <v>0</v>
      </c>
      <c r="O54" s="27">
        <f t="shared" si="3"/>
        <v>0</v>
      </c>
    </row>
    <row r="55" spans="1:15" s="19" customFormat="1" ht="22.5">
      <c r="A55" s="32">
        <v>414</v>
      </c>
      <c r="B55" s="52" t="s">
        <v>205</v>
      </c>
      <c r="C55" s="53" t="s">
        <v>199</v>
      </c>
      <c r="D55" s="53" t="s">
        <v>200</v>
      </c>
      <c r="E55" s="53" t="s">
        <v>92</v>
      </c>
      <c r="F55" s="53" t="s">
        <v>206</v>
      </c>
      <c r="G55" s="35" t="s">
        <v>44</v>
      </c>
      <c r="H55" s="54">
        <v>488.4</v>
      </c>
      <c r="I55" s="56"/>
      <c r="J55" s="37">
        <v>468.82</v>
      </c>
      <c r="K55" s="37">
        <f t="shared" si="0"/>
        <v>0</v>
      </c>
      <c r="L55" s="38">
        <f t="shared" si="1"/>
        <v>0</v>
      </c>
      <c r="M55" s="80">
        <v>2</v>
      </c>
      <c r="N55" s="27">
        <f t="shared" si="2"/>
        <v>0</v>
      </c>
      <c r="O55" s="27">
        <f t="shared" si="3"/>
        <v>0</v>
      </c>
    </row>
    <row r="56" spans="1:15" s="19" customFormat="1" ht="22.5">
      <c r="A56" s="32">
        <v>415</v>
      </c>
      <c r="B56" s="52" t="s">
        <v>207</v>
      </c>
      <c r="C56" s="53" t="s">
        <v>208</v>
      </c>
      <c r="D56" s="53" t="s">
        <v>209</v>
      </c>
      <c r="E56" s="53" t="s">
        <v>92</v>
      </c>
      <c r="F56" s="53" t="s">
        <v>210</v>
      </c>
      <c r="G56" s="35" t="s">
        <v>44</v>
      </c>
      <c r="H56" s="54">
        <v>743.1</v>
      </c>
      <c r="I56" s="55"/>
      <c r="J56" s="83">
        <v>736.7</v>
      </c>
      <c r="K56" s="37">
        <f t="shared" si="0"/>
        <v>0</v>
      </c>
      <c r="L56" s="38">
        <f t="shared" si="1"/>
        <v>0</v>
      </c>
      <c r="M56" s="80">
        <v>1</v>
      </c>
      <c r="N56" s="27">
        <f t="shared" si="2"/>
        <v>0</v>
      </c>
      <c r="O56" s="27">
        <f t="shared" si="3"/>
        <v>0</v>
      </c>
    </row>
    <row r="57" spans="1:15" s="19" customFormat="1" ht="22.5">
      <c r="A57" s="32">
        <v>416</v>
      </c>
      <c r="B57" s="52" t="s">
        <v>211</v>
      </c>
      <c r="C57" s="53" t="s">
        <v>208</v>
      </c>
      <c r="D57" s="53" t="s">
        <v>209</v>
      </c>
      <c r="E57" s="53" t="s">
        <v>92</v>
      </c>
      <c r="F57" s="53" t="s">
        <v>212</v>
      </c>
      <c r="G57" s="35" t="s">
        <v>44</v>
      </c>
      <c r="H57" s="54">
        <v>727.5</v>
      </c>
      <c r="I57" s="55"/>
      <c r="J57" s="83">
        <v>721.2</v>
      </c>
      <c r="K57" s="37">
        <f t="shared" si="0"/>
        <v>0</v>
      </c>
      <c r="L57" s="38">
        <f t="shared" si="1"/>
        <v>0</v>
      </c>
      <c r="M57" s="80">
        <v>1</v>
      </c>
      <c r="N57" s="27">
        <f t="shared" si="2"/>
        <v>0</v>
      </c>
      <c r="O57" s="27">
        <f t="shared" si="3"/>
        <v>0</v>
      </c>
    </row>
    <row r="58" spans="1:15" s="19" customFormat="1" ht="22.5">
      <c r="A58" s="32">
        <v>417</v>
      </c>
      <c r="B58" s="52" t="s">
        <v>213</v>
      </c>
      <c r="C58" s="53" t="s">
        <v>208</v>
      </c>
      <c r="D58" s="53" t="s">
        <v>209</v>
      </c>
      <c r="E58" s="53" t="s">
        <v>92</v>
      </c>
      <c r="F58" s="53" t="s">
        <v>214</v>
      </c>
      <c r="G58" s="35" t="s">
        <v>44</v>
      </c>
      <c r="H58" s="54">
        <v>867.8</v>
      </c>
      <c r="I58" s="55"/>
      <c r="J58" s="83">
        <v>824.4</v>
      </c>
      <c r="K58" s="37">
        <f t="shared" si="0"/>
        <v>0</v>
      </c>
      <c r="L58" s="38">
        <f t="shared" si="1"/>
        <v>0</v>
      </c>
      <c r="M58" s="80">
        <v>1</v>
      </c>
      <c r="N58" s="27">
        <f t="shared" si="2"/>
        <v>0</v>
      </c>
      <c r="O58" s="27">
        <f t="shared" si="3"/>
        <v>0</v>
      </c>
    </row>
    <row r="59" spans="1:15" s="19" customFormat="1" ht="22.5">
      <c r="A59" s="32">
        <v>418</v>
      </c>
      <c r="B59" s="52" t="s">
        <v>215</v>
      </c>
      <c r="C59" s="53" t="s">
        <v>208</v>
      </c>
      <c r="D59" s="53" t="s">
        <v>209</v>
      </c>
      <c r="E59" s="53" t="s">
        <v>92</v>
      </c>
      <c r="F59" s="53" t="s">
        <v>216</v>
      </c>
      <c r="G59" s="35" t="s">
        <v>44</v>
      </c>
      <c r="H59" s="54">
        <v>813.1</v>
      </c>
      <c r="I59" s="55"/>
      <c r="J59" s="83">
        <v>772.4</v>
      </c>
      <c r="K59" s="37">
        <f t="shared" si="0"/>
        <v>0</v>
      </c>
      <c r="L59" s="38">
        <f t="shared" si="1"/>
        <v>0</v>
      </c>
      <c r="M59" s="80">
        <v>1</v>
      </c>
      <c r="N59" s="27">
        <f t="shared" si="2"/>
        <v>0</v>
      </c>
      <c r="O59" s="27">
        <f t="shared" si="3"/>
        <v>0</v>
      </c>
    </row>
    <row r="60" spans="1:15" s="19" customFormat="1" ht="33.75">
      <c r="A60" s="32">
        <v>430</v>
      </c>
      <c r="B60" s="52" t="s">
        <v>217</v>
      </c>
      <c r="C60" s="53" t="s">
        <v>218</v>
      </c>
      <c r="D60" s="53" t="s">
        <v>219</v>
      </c>
      <c r="E60" s="53" t="s">
        <v>130</v>
      </c>
      <c r="F60" s="53" t="s">
        <v>220</v>
      </c>
      <c r="G60" s="35" t="s">
        <v>44</v>
      </c>
      <c r="H60" s="54">
        <v>832.8</v>
      </c>
      <c r="I60" s="55"/>
      <c r="J60" s="83">
        <v>825.6</v>
      </c>
      <c r="K60" s="37">
        <f t="shared" si="0"/>
        <v>0</v>
      </c>
      <c r="L60" s="38">
        <f t="shared" si="1"/>
        <v>0</v>
      </c>
      <c r="M60" s="80">
        <v>1</v>
      </c>
      <c r="N60" s="27">
        <f t="shared" si="2"/>
        <v>0</v>
      </c>
      <c r="O60" s="27">
        <f t="shared" si="3"/>
        <v>0</v>
      </c>
    </row>
    <row r="61" spans="1:15" s="19" customFormat="1" ht="33.75">
      <c r="A61" s="32">
        <v>431</v>
      </c>
      <c r="B61" s="52" t="s">
        <v>221</v>
      </c>
      <c r="C61" s="53" t="s">
        <v>218</v>
      </c>
      <c r="D61" s="53" t="s">
        <v>219</v>
      </c>
      <c r="E61" s="53" t="s">
        <v>130</v>
      </c>
      <c r="F61" s="53" t="s">
        <v>222</v>
      </c>
      <c r="G61" s="35" t="s">
        <v>44</v>
      </c>
      <c r="H61" s="54">
        <v>864.9</v>
      </c>
      <c r="I61" s="55"/>
      <c r="J61" s="83">
        <v>857.5</v>
      </c>
      <c r="K61" s="37">
        <f t="shared" si="0"/>
        <v>0</v>
      </c>
      <c r="L61" s="38">
        <f t="shared" si="1"/>
        <v>0</v>
      </c>
      <c r="M61" s="80">
        <v>1</v>
      </c>
      <c r="N61" s="27">
        <f t="shared" si="2"/>
        <v>0</v>
      </c>
      <c r="O61" s="27">
        <f t="shared" si="3"/>
        <v>0</v>
      </c>
    </row>
    <row r="62" spans="1:15" s="19" customFormat="1" ht="33.75">
      <c r="A62" s="32">
        <v>432</v>
      </c>
      <c r="B62" s="52" t="s">
        <v>223</v>
      </c>
      <c r="C62" s="53" t="s">
        <v>218</v>
      </c>
      <c r="D62" s="53" t="s">
        <v>219</v>
      </c>
      <c r="E62" s="53" t="s">
        <v>130</v>
      </c>
      <c r="F62" s="53" t="s">
        <v>224</v>
      </c>
      <c r="G62" s="35" t="s">
        <v>44</v>
      </c>
      <c r="H62" s="54">
        <v>1023.6</v>
      </c>
      <c r="I62" s="55"/>
      <c r="J62" s="83">
        <v>1014.8</v>
      </c>
      <c r="K62" s="37">
        <f t="shared" si="0"/>
        <v>0</v>
      </c>
      <c r="L62" s="38">
        <f t="shared" si="1"/>
        <v>0</v>
      </c>
      <c r="M62" s="80">
        <v>1</v>
      </c>
      <c r="N62" s="27">
        <f t="shared" si="2"/>
        <v>0</v>
      </c>
      <c r="O62" s="27">
        <f t="shared" si="3"/>
        <v>0</v>
      </c>
    </row>
    <row r="63" spans="1:15" s="19" customFormat="1" ht="33.75">
      <c r="A63" s="32">
        <v>433</v>
      </c>
      <c r="B63" s="52" t="s">
        <v>225</v>
      </c>
      <c r="C63" s="53" t="s">
        <v>218</v>
      </c>
      <c r="D63" s="53" t="s">
        <v>219</v>
      </c>
      <c r="E63" s="53" t="s">
        <v>130</v>
      </c>
      <c r="F63" s="53" t="s">
        <v>226</v>
      </c>
      <c r="G63" s="35" t="s">
        <v>44</v>
      </c>
      <c r="H63" s="54">
        <v>1068.3</v>
      </c>
      <c r="I63" s="55"/>
      <c r="J63" s="83">
        <v>1059.1</v>
      </c>
      <c r="K63" s="37">
        <f t="shared" si="0"/>
        <v>0</v>
      </c>
      <c r="L63" s="38">
        <f t="shared" si="1"/>
        <v>0</v>
      </c>
      <c r="M63" s="80">
        <v>1</v>
      </c>
      <c r="N63" s="27">
        <f t="shared" si="2"/>
        <v>0</v>
      </c>
      <c r="O63" s="27">
        <f t="shared" si="3"/>
        <v>0</v>
      </c>
    </row>
    <row r="64" spans="1:15" s="19" customFormat="1" ht="22.5">
      <c r="A64" s="32">
        <v>434</v>
      </c>
      <c r="B64" s="52" t="s">
        <v>227</v>
      </c>
      <c r="C64" s="53" t="s">
        <v>228</v>
      </c>
      <c r="D64" s="53" t="s">
        <v>229</v>
      </c>
      <c r="E64" s="53" t="s">
        <v>130</v>
      </c>
      <c r="F64" s="53" t="s">
        <v>230</v>
      </c>
      <c r="G64" s="35" t="s">
        <v>44</v>
      </c>
      <c r="H64" s="54">
        <v>164.2</v>
      </c>
      <c r="I64" s="63"/>
      <c r="J64" s="37">
        <v>162.54</v>
      </c>
      <c r="K64" s="37">
        <f t="shared" si="0"/>
        <v>0</v>
      </c>
      <c r="L64" s="38">
        <f t="shared" si="1"/>
        <v>0</v>
      </c>
      <c r="M64" s="80">
        <v>1</v>
      </c>
      <c r="N64" s="27">
        <f t="shared" si="2"/>
        <v>0</v>
      </c>
      <c r="O64" s="27">
        <f t="shared" si="3"/>
        <v>0</v>
      </c>
    </row>
    <row r="65" spans="1:15" s="19" customFormat="1" ht="22.5">
      <c r="A65" s="32">
        <v>435</v>
      </c>
      <c r="B65" s="52" t="s">
        <v>231</v>
      </c>
      <c r="C65" s="53" t="s">
        <v>228</v>
      </c>
      <c r="D65" s="53" t="s">
        <v>229</v>
      </c>
      <c r="E65" s="53" t="s">
        <v>130</v>
      </c>
      <c r="F65" s="53" t="s">
        <v>232</v>
      </c>
      <c r="G65" s="35" t="s">
        <v>44</v>
      </c>
      <c r="H65" s="54">
        <v>355.4</v>
      </c>
      <c r="I65" s="63"/>
      <c r="J65" s="83">
        <v>351.1</v>
      </c>
      <c r="K65" s="37">
        <f t="shared" si="0"/>
        <v>0</v>
      </c>
      <c r="L65" s="38">
        <f t="shared" si="1"/>
        <v>0</v>
      </c>
      <c r="M65" s="80">
        <v>1</v>
      </c>
      <c r="N65" s="27">
        <f t="shared" si="2"/>
        <v>0</v>
      </c>
      <c r="O65" s="27">
        <f t="shared" si="3"/>
        <v>0</v>
      </c>
    </row>
    <row r="66" spans="1:15" s="19" customFormat="1" ht="22.5">
      <c r="A66" s="32">
        <v>444</v>
      </c>
      <c r="B66" s="52" t="s">
        <v>233</v>
      </c>
      <c r="C66" s="53" t="s">
        <v>228</v>
      </c>
      <c r="D66" s="53" t="s">
        <v>234</v>
      </c>
      <c r="E66" s="53" t="s">
        <v>130</v>
      </c>
      <c r="F66" s="53" t="s">
        <v>235</v>
      </c>
      <c r="G66" s="35" t="s">
        <v>44</v>
      </c>
      <c r="H66" s="54">
        <v>175.9</v>
      </c>
      <c r="I66" s="56"/>
      <c r="J66" s="37">
        <v>174.14</v>
      </c>
      <c r="K66" s="37">
        <f t="shared" si="0"/>
        <v>0</v>
      </c>
      <c r="L66" s="38">
        <f t="shared" si="1"/>
        <v>0</v>
      </c>
      <c r="M66" s="80">
        <v>1</v>
      </c>
      <c r="N66" s="27">
        <f t="shared" si="2"/>
        <v>0</v>
      </c>
      <c r="O66" s="27">
        <f t="shared" si="3"/>
        <v>0</v>
      </c>
    </row>
    <row r="67" spans="1:15" s="19" customFormat="1" ht="22.5">
      <c r="A67" s="32">
        <v>513</v>
      </c>
      <c r="B67" s="33" t="s">
        <v>236</v>
      </c>
      <c r="C67" s="34" t="s">
        <v>237</v>
      </c>
      <c r="D67" s="34" t="s">
        <v>238</v>
      </c>
      <c r="E67" s="34" t="s">
        <v>92</v>
      </c>
      <c r="F67" s="34" t="s">
        <v>239</v>
      </c>
      <c r="G67" s="35" t="s">
        <v>44</v>
      </c>
      <c r="H67" s="50">
        <v>484.2</v>
      </c>
      <c r="I67" s="58"/>
      <c r="J67" s="83">
        <v>438.6</v>
      </c>
      <c r="K67" s="37">
        <f t="shared" si="0"/>
        <v>0</v>
      </c>
      <c r="L67" s="38">
        <f t="shared" si="1"/>
        <v>0</v>
      </c>
      <c r="M67" s="80">
        <v>2</v>
      </c>
      <c r="N67" s="27">
        <f t="shared" si="2"/>
        <v>0</v>
      </c>
      <c r="O67" s="27">
        <f t="shared" si="3"/>
        <v>0</v>
      </c>
    </row>
    <row r="68" spans="1:15" s="19" customFormat="1" ht="22.5">
      <c r="A68" s="32">
        <v>555</v>
      </c>
      <c r="B68" s="52" t="s">
        <v>240</v>
      </c>
      <c r="C68" s="53" t="s">
        <v>241</v>
      </c>
      <c r="D68" s="53" t="s">
        <v>242</v>
      </c>
      <c r="E68" s="53" t="s">
        <v>243</v>
      </c>
      <c r="F68" s="53" t="s">
        <v>244</v>
      </c>
      <c r="G68" s="35" t="s">
        <v>44</v>
      </c>
      <c r="H68" s="54">
        <v>446</v>
      </c>
      <c r="I68" s="55"/>
      <c r="J68" s="37">
        <v>430.43</v>
      </c>
      <c r="K68" s="37">
        <f t="shared" si="0"/>
        <v>0</v>
      </c>
      <c r="L68" s="38">
        <f t="shared" si="1"/>
        <v>0</v>
      </c>
      <c r="M68" s="80">
        <v>2</v>
      </c>
      <c r="N68" s="27">
        <f t="shared" si="2"/>
        <v>0</v>
      </c>
      <c r="O68" s="27">
        <f t="shared" si="3"/>
        <v>0</v>
      </c>
    </row>
    <row r="69" spans="1:15" s="19" customFormat="1" ht="22.5">
      <c r="A69" s="32">
        <v>564</v>
      </c>
      <c r="B69" s="52" t="s">
        <v>245</v>
      </c>
      <c r="C69" s="53" t="s">
        <v>246</v>
      </c>
      <c r="D69" s="53" t="s">
        <v>247</v>
      </c>
      <c r="E69" s="53" t="s">
        <v>130</v>
      </c>
      <c r="F69" s="53" t="s">
        <v>201</v>
      </c>
      <c r="G69" s="35" t="s">
        <v>44</v>
      </c>
      <c r="H69" s="54">
        <v>222.7</v>
      </c>
      <c r="I69" s="55"/>
      <c r="J69" s="37">
        <v>213.77</v>
      </c>
      <c r="K69" s="37">
        <f t="shared" si="0"/>
        <v>0</v>
      </c>
      <c r="L69" s="38">
        <f t="shared" si="1"/>
        <v>0</v>
      </c>
      <c r="M69" s="80">
        <v>2</v>
      </c>
      <c r="N69" s="27">
        <f t="shared" si="2"/>
        <v>0</v>
      </c>
      <c r="O69" s="27">
        <f t="shared" si="3"/>
        <v>0</v>
      </c>
    </row>
    <row r="70" spans="1:15" s="19" customFormat="1" ht="22.5">
      <c r="A70" s="32">
        <v>565</v>
      </c>
      <c r="B70" s="52" t="s">
        <v>248</v>
      </c>
      <c r="C70" s="53" t="s">
        <v>246</v>
      </c>
      <c r="D70" s="53" t="s">
        <v>247</v>
      </c>
      <c r="E70" s="53" t="s">
        <v>130</v>
      </c>
      <c r="F70" s="53" t="s">
        <v>249</v>
      </c>
      <c r="G70" s="35" t="s">
        <v>44</v>
      </c>
      <c r="H70" s="54">
        <v>222.7</v>
      </c>
      <c r="I70" s="55"/>
      <c r="J70" s="37">
        <v>213.77</v>
      </c>
      <c r="K70" s="37">
        <f t="shared" si="0"/>
        <v>0</v>
      </c>
      <c r="L70" s="38">
        <f t="shared" si="1"/>
        <v>0</v>
      </c>
      <c r="M70" s="80">
        <v>2</v>
      </c>
      <c r="N70" s="27">
        <f t="shared" si="2"/>
        <v>0</v>
      </c>
      <c r="O70" s="27">
        <f t="shared" si="3"/>
        <v>0</v>
      </c>
    </row>
    <row r="71" spans="1:15" s="19" customFormat="1" ht="22.5">
      <c r="A71" s="32">
        <v>566</v>
      </c>
      <c r="B71" s="52" t="s">
        <v>250</v>
      </c>
      <c r="C71" s="53" t="s">
        <v>246</v>
      </c>
      <c r="D71" s="53" t="s">
        <v>247</v>
      </c>
      <c r="E71" s="53" t="s">
        <v>130</v>
      </c>
      <c r="F71" s="53" t="s">
        <v>206</v>
      </c>
      <c r="G71" s="35" t="s">
        <v>44</v>
      </c>
      <c r="H71" s="54">
        <v>352.7</v>
      </c>
      <c r="I71" s="55"/>
      <c r="J71" s="37">
        <v>338.56</v>
      </c>
      <c r="K71" s="37">
        <f t="shared" si="0"/>
        <v>0</v>
      </c>
      <c r="L71" s="38">
        <f t="shared" si="1"/>
        <v>0</v>
      </c>
      <c r="M71" s="80">
        <v>2</v>
      </c>
      <c r="N71" s="27">
        <f t="shared" si="2"/>
        <v>0</v>
      </c>
      <c r="O71" s="27">
        <f t="shared" si="3"/>
        <v>0</v>
      </c>
    </row>
    <row r="72" spans="1:15" s="19" customFormat="1" ht="22.5">
      <c r="A72" s="32">
        <v>567</v>
      </c>
      <c r="B72" s="52" t="s">
        <v>251</v>
      </c>
      <c r="C72" s="53" t="s">
        <v>246</v>
      </c>
      <c r="D72" s="53" t="s">
        <v>247</v>
      </c>
      <c r="E72" s="53" t="s">
        <v>130</v>
      </c>
      <c r="F72" s="53" t="s">
        <v>204</v>
      </c>
      <c r="G72" s="35" t="s">
        <v>44</v>
      </c>
      <c r="H72" s="54">
        <v>352.7</v>
      </c>
      <c r="I72" s="55"/>
      <c r="J72" s="37">
        <v>338.56</v>
      </c>
      <c r="K72" s="37">
        <f aca="true" t="shared" si="4" ref="K72:K135">H72*I72</f>
        <v>0</v>
      </c>
      <c r="L72" s="38">
        <f aca="true" t="shared" si="5" ref="L72:L135">I72*J72</f>
        <v>0</v>
      </c>
      <c r="M72" s="80">
        <v>2</v>
      </c>
      <c r="N72" s="27">
        <f aca="true" t="shared" si="6" ref="N72:N135">K72*0.1</f>
        <v>0</v>
      </c>
      <c r="O72" s="27">
        <f aca="true" t="shared" si="7" ref="O72:O135">L72*0.1</f>
        <v>0</v>
      </c>
    </row>
    <row r="73" spans="1:15" s="19" customFormat="1" ht="22.5">
      <c r="A73" s="32">
        <v>571</v>
      </c>
      <c r="B73" s="33" t="s">
        <v>252</v>
      </c>
      <c r="C73" s="34" t="s">
        <v>253</v>
      </c>
      <c r="D73" s="34" t="s">
        <v>254</v>
      </c>
      <c r="E73" s="34" t="s">
        <v>255</v>
      </c>
      <c r="F73" s="34" t="s">
        <v>256</v>
      </c>
      <c r="G73" s="35" t="s">
        <v>44</v>
      </c>
      <c r="H73" s="50">
        <v>191.6</v>
      </c>
      <c r="I73" s="58"/>
      <c r="J73" s="37">
        <v>188.32</v>
      </c>
      <c r="K73" s="37">
        <f t="shared" si="4"/>
        <v>0</v>
      </c>
      <c r="L73" s="38">
        <f t="shared" si="5"/>
        <v>0</v>
      </c>
      <c r="M73" s="80">
        <v>3</v>
      </c>
      <c r="N73" s="27">
        <f t="shared" si="6"/>
        <v>0</v>
      </c>
      <c r="O73" s="27">
        <f t="shared" si="7"/>
        <v>0</v>
      </c>
    </row>
    <row r="74" spans="1:15" s="19" customFormat="1" ht="22.5">
      <c r="A74" s="32">
        <v>575</v>
      </c>
      <c r="B74" s="33" t="s">
        <v>257</v>
      </c>
      <c r="C74" s="34" t="s">
        <v>258</v>
      </c>
      <c r="D74" s="34" t="s">
        <v>259</v>
      </c>
      <c r="E74" s="34" t="s">
        <v>255</v>
      </c>
      <c r="F74" s="34" t="s">
        <v>260</v>
      </c>
      <c r="G74" s="35" t="s">
        <v>44</v>
      </c>
      <c r="H74" s="50">
        <v>276.9</v>
      </c>
      <c r="I74" s="63"/>
      <c r="J74" s="37">
        <v>274.16</v>
      </c>
      <c r="K74" s="37">
        <f t="shared" si="4"/>
        <v>0</v>
      </c>
      <c r="L74" s="38">
        <f t="shared" si="5"/>
        <v>0</v>
      </c>
      <c r="M74" s="80">
        <v>1</v>
      </c>
      <c r="N74" s="27">
        <f t="shared" si="6"/>
        <v>0</v>
      </c>
      <c r="O74" s="27">
        <f t="shared" si="7"/>
        <v>0</v>
      </c>
    </row>
    <row r="75" spans="1:15" s="19" customFormat="1" ht="22.5">
      <c r="A75" s="32">
        <v>577</v>
      </c>
      <c r="B75" s="52" t="s">
        <v>261</v>
      </c>
      <c r="C75" s="53" t="s">
        <v>262</v>
      </c>
      <c r="D75" s="53" t="s">
        <v>263</v>
      </c>
      <c r="E75" s="53" t="s">
        <v>255</v>
      </c>
      <c r="F75" s="53" t="s">
        <v>264</v>
      </c>
      <c r="G75" s="35" t="s">
        <v>44</v>
      </c>
      <c r="H75" s="54">
        <v>405.8</v>
      </c>
      <c r="I75" s="59"/>
      <c r="J75" s="37">
        <v>401.78</v>
      </c>
      <c r="K75" s="37">
        <f t="shared" si="4"/>
        <v>0</v>
      </c>
      <c r="L75" s="38">
        <f t="shared" si="5"/>
        <v>0</v>
      </c>
      <c r="M75" s="80">
        <v>1</v>
      </c>
      <c r="N75" s="27">
        <f t="shared" si="6"/>
        <v>0</v>
      </c>
      <c r="O75" s="27">
        <f t="shared" si="7"/>
        <v>0</v>
      </c>
    </row>
    <row r="76" spans="1:15" s="19" customFormat="1" ht="22.5">
      <c r="A76" s="32">
        <v>585</v>
      </c>
      <c r="B76" s="33" t="s">
        <v>265</v>
      </c>
      <c r="C76" s="34" t="s">
        <v>266</v>
      </c>
      <c r="D76" s="34" t="s">
        <v>267</v>
      </c>
      <c r="E76" s="34" t="s">
        <v>268</v>
      </c>
      <c r="F76" s="34" t="s">
        <v>269</v>
      </c>
      <c r="G76" s="35" t="s">
        <v>44</v>
      </c>
      <c r="H76" s="50">
        <v>129.3</v>
      </c>
      <c r="I76" s="58"/>
      <c r="J76" s="37">
        <v>127.09</v>
      </c>
      <c r="K76" s="37">
        <f t="shared" si="4"/>
        <v>0</v>
      </c>
      <c r="L76" s="38">
        <f t="shared" si="5"/>
        <v>0</v>
      </c>
      <c r="M76" s="80">
        <v>3</v>
      </c>
      <c r="N76" s="27">
        <f t="shared" si="6"/>
        <v>0</v>
      </c>
      <c r="O76" s="27">
        <f t="shared" si="7"/>
        <v>0</v>
      </c>
    </row>
    <row r="77" spans="1:15" s="19" customFormat="1" ht="22.5">
      <c r="A77" s="32">
        <v>587</v>
      </c>
      <c r="B77" s="33" t="s">
        <v>270</v>
      </c>
      <c r="C77" s="34" t="s">
        <v>266</v>
      </c>
      <c r="D77" s="34" t="s">
        <v>267</v>
      </c>
      <c r="E77" s="34" t="s">
        <v>271</v>
      </c>
      <c r="F77" s="34" t="s">
        <v>272</v>
      </c>
      <c r="G77" s="35" t="s">
        <v>44</v>
      </c>
      <c r="H77" s="50">
        <v>84.6</v>
      </c>
      <c r="I77" s="58"/>
      <c r="J77" s="37">
        <v>83.15</v>
      </c>
      <c r="K77" s="37">
        <f t="shared" si="4"/>
        <v>0</v>
      </c>
      <c r="L77" s="38">
        <f t="shared" si="5"/>
        <v>0</v>
      </c>
      <c r="M77" s="80">
        <v>3</v>
      </c>
      <c r="N77" s="27">
        <f t="shared" si="6"/>
        <v>0</v>
      </c>
      <c r="O77" s="27">
        <f t="shared" si="7"/>
        <v>0</v>
      </c>
    </row>
    <row r="78" spans="1:15" s="19" customFormat="1" ht="22.5">
      <c r="A78" s="32">
        <v>588</v>
      </c>
      <c r="B78" s="52" t="s">
        <v>273</v>
      </c>
      <c r="C78" s="53" t="s">
        <v>274</v>
      </c>
      <c r="D78" s="53" t="s">
        <v>275</v>
      </c>
      <c r="E78" s="53" t="s">
        <v>255</v>
      </c>
      <c r="F78" s="53" t="s">
        <v>276</v>
      </c>
      <c r="G78" s="35" t="s">
        <v>44</v>
      </c>
      <c r="H78" s="54">
        <v>256.3</v>
      </c>
      <c r="I78" s="55"/>
      <c r="J78" s="83">
        <v>244.4</v>
      </c>
      <c r="K78" s="37">
        <f t="shared" si="4"/>
        <v>0</v>
      </c>
      <c r="L78" s="38">
        <f t="shared" si="5"/>
        <v>0</v>
      </c>
      <c r="M78" s="80">
        <v>1</v>
      </c>
      <c r="N78" s="27">
        <f t="shared" si="6"/>
        <v>0</v>
      </c>
      <c r="O78" s="27">
        <f t="shared" si="7"/>
        <v>0</v>
      </c>
    </row>
    <row r="79" spans="1:15" s="19" customFormat="1" ht="22.5">
      <c r="A79" s="32">
        <v>589</v>
      </c>
      <c r="B79" s="52" t="s">
        <v>277</v>
      </c>
      <c r="C79" s="53" t="s">
        <v>274</v>
      </c>
      <c r="D79" s="53" t="s">
        <v>275</v>
      </c>
      <c r="E79" s="53" t="s">
        <v>271</v>
      </c>
      <c r="F79" s="53" t="s">
        <v>276</v>
      </c>
      <c r="G79" s="35" t="s">
        <v>44</v>
      </c>
      <c r="H79" s="54">
        <v>256.3</v>
      </c>
      <c r="I79" s="55"/>
      <c r="J79" s="83">
        <v>244.4</v>
      </c>
      <c r="K79" s="37">
        <f t="shared" si="4"/>
        <v>0</v>
      </c>
      <c r="L79" s="38">
        <f t="shared" si="5"/>
        <v>0</v>
      </c>
      <c r="M79" s="80">
        <v>1</v>
      </c>
      <c r="N79" s="27">
        <f t="shared" si="6"/>
        <v>0</v>
      </c>
      <c r="O79" s="27">
        <f t="shared" si="7"/>
        <v>0</v>
      </c>
    </row>
    <row r="80" spans="1:15" s="19" customFormat="1" ht="22.5">
      <c r="A80" s="32">
        <v>591</v>
      </c>
      <c r="B80" s="52" t="s">
        <v>278</v>
      </c>
      <c r="C80" s="53" t="s">
        <v>279</v>
      </c>
      <c r="D80" s="53" t="s">
        <v>280</v>
      </c>
      <c r="E80" s="53" t="s">
        <v>281</v>
      </c>
      <c r="F80" s="53" t="s">
        <v>155</v>
      </c>
      <c r="G80" s="35" t="s">
        <v>44</v>
      </c>
      <c r="H80" s="54">
        <v>1115.3</v>
      </c>
      <c r="I80" s="56"/>
      <c r="J80" s="83">
        <v>1105.7</v>
      </c>
      <c r="K80" s="37">
        <f t="shared" si="4"/>
        <v>0</v>
      </c>
      <c r="L80" s="38">
        <f t="shared" si="5"/>
        <v>0</v>
      </c>
      <c r="M80" s="80">
        <v>1</v>
      </c>
      <c r="N80" s="27">
        <f t="shared" si="6"/>
        <v>0</v>
      </c>
      <c r="O80" s="27">
        <f t="shared" si="7"/>
        <v>0</v>
      </c>
    </row>
    <row r="81" spans="1:15" s="19" customFormat="1" ht="22.5">
      <c r="A81" s="32">
        <v>598</v>
      </c>
      <c r="B81" s="52" t="s">
        <v>282</v>
      </c>
      <c r="C81" s="53" t="s">
        <v>283</v>
      </c>
      <c r="D81" s="53" t="s">
        <v>284</v>
      </c>
      <c r="E81" s="53" t="s">
        <v>285</v>
      </c>
      <c r="F81" s="53" t="s">
        <v>286</v>
      </c>
      <c r="G81" s="35" t="s">
        <v>44</v>
      </c>
      <c r="H81" s="54">
        <v>426.9</v>
      </c>
      <c r="I81" s="56"/>
      <c r="J81" s="37">
        <v>409.78</v>
      </c>
      <c r="K81" s="37">
        <f t="shared" si="4"/>
        <v>0</v>
      </c>
      <c r="L81" s="38">
        <f t="shared" si="5"/>
        <v>0</v>
      </c>
      <c r="M81" s="80">
        <v>2</v>
      </c>
      <c r="N81" s="27">
        <f t="shared" si="6"/>
        <v>0</v>
      </c>
      <c r="O81" s="27">
        <f t="shared" si="7"/>
        <v>0</v>
      </c>
    </row>
    <row r="82" spans="1:15" s="19" customFormat="1" ht="22.5">
      <c r="A82" s="32">
        <v>603</v>
      </c>
      <c r="B82" s="52" t="s">
        <v>287</v>
      </c>
      <c r="C82" s="53" t="s">
        <v>288</v>
      </c>
      <c r="D82" s="53" t="s">
        <v>289</v>
      </c>
      <c r="E82" s="53" t="s">
        <v>290</v>
      </c>
      <c r="F82" s="53" t="s">
        <v>291</v>
      </c>
      <c r="G82" s="35" t="s">
        <v>44</v>
      </c>
      <c r="H82" s="54">
        <v>391.8</v>
      </c>
      <c r="I82" s="56"/>
      <c r="J82" s="37">
        <v>376.09</v>
      </c>
      <c r="K82" s="37">
        <f t="shared" si="4"/>
        <v>0</v>
      </c>
      <c r="L82" s="38">
        <f t="shared" si="5"/>
        <v>0</v>
      </c>
      <c r="M82" s="80">
        <v>2</v>
      </c>
      <c r="N82" s="27">
        <f t="shared" si="6"/>
        <v>0</v>
      </c>
      <c r="O82" s="27">
        <f t="shared" si="7"/>
        <v>0</v>
      </c>
    </row>
    <row r="83" spans="1:15" s="19" customFormat="1" ht="33.75">
      <c r="A83" s="32">
        <v>605</v>
      </c>
      <c r="B83" s="52" t="s">
        <v>292</v>
      </c>
      <c r="C83" s="53" t="s">
        <v>293</v>
      </c>
      <c r="D83" s="53" t="s">
        <v>294</v>
      </c>
      <c r="E83" s="53" t="s">
        <v>130</v>
      </c>
      <c r="F83" s="53" t="s">
        <v>295</v>
      </c>
      <c r="G83" s="35" t="s">
        <v>44</v>
      </c>
      <c r="H83" s="54">
        <v>543.9</v>
      </c>
      <c r="I83" s="56"/>
      <c r="J83" s="37">
        <v>522.09</v>
      </c>
      <c r="K83" s="37">
        <f t="shared" si="4"/>
        <v>0</v>
      </c>
      <c r="L83" s="38">
        <f t="shared" si="5"/>
        <v>0</v>
      </c>
      <c r="M83" s="80">
        <v>2</v>
      </c>
      <c r="N83" s="27">
        <f t="shared" si="6"/>
        <v>0</v>
      </c>
      <c r="O83" s="27">
        <f t="shared" si="7"/>
        <v>0</v>
      </c>
    </row>
    <row r="84" spans="1:15" s="19" customFormat="1" ht="22.5">
      <c r="A84" s="32">
        <v>607</v>
      </c>
      <c r="B84" s="52" t="s">
        <v>296</v>
      </c>
      <c r="C84" s="53" t="s">
        <v>297</v>
      </c>
      <c r="D84" s="53" t="s">
        <v>298</v>
      </c>
      <c r="E84" s="53" t="s">
        <v>130</v>
      </c>
      <c r="F84" s="53" t="s">
        <v>299</v>
      </c>
      <c r="G84" s="35" t="s">
        <v>44</v>
      </c>
      <c r="H84" s="54">
        <v>939.7</v>
      </c>
      <c r="I84" s="55"/>
      <c r="J84" s="37">
        <v>902.02</v>
      </c>
      <c r="K84" s="37">
        <f t="shared" si="4"/>
        <v>0</v>
      </c>
      <c r="L84" s="38">
        <f t="shared" si="5"/>
        <v>0</v>
      </c>
      <c r="M84" s="80">
        <v>2</v>
      </c>
      <c r="N84" s="27">
        <f t="shared" si="6"/>
        <v>0</v>
      </c>
      <c r="O84" s="27">
        <f t="shared" si="7"/>
        <v>0</v>
      </c>
    </row>
    <row r="85" spans="1:15" s="19" customFormat="1" ht="33.75">
      <c r="A85" s="32">
        <v>631</v>
      </c>
      <c r="B85" s="52" t="s">
        <v>300</v>
      </c>
      <c r="C85" s="53" t="s">
        <v>301</v>
      </c>
      <c r="D85" s="53" t="s">
        <v>302</v>
      </c>
      <c r="E85" s="53" t="s">
        <v>303</v>
      </c>
      <c r="F85" s="53" t="s">
        <v>304</v>
      </c>
      <c r="G85" s="35" t="s">
        <v>44</v>
      </c>
      <c r="H85" s="54">
        <v>364</v>
      </c>
      <c r="I85" s="56"/>
      <c r="J85" s="37">
        <v>351.3</v>
      </c>
      <c r="K85" s="37">
        <f t="shared" si="4"/>
        <v>0</v>
      </c>
      <c r="L85" s="38">
        <f t="shared" si="5"/>
        <v>0</v>
      </c>
      <c r="M85" s="80">
        <v>2</v>
      </c>
      <c r="N85" s="27">
        <f t="shared" si="6"/>
        <v>0</v>
      </c>
      <c r="O85" s="27">
        <f t="shared" si="7"/>
        <v>0</v>
      </c>
    </row>
    <row r="86" spans="1:15" s="19" customFormat="1" ht="33.75">
      <c r="A86" s="32">
        <v>634</v>
      </c>
      <c r="B86" s="64" t="s">
        <v>305</v>
      </c>
      <c r="C86" s="64" t="s">
        <v>301</v>
      </c>
      <c r="D86" s="64" t="s">
        <v>306</v>
      </c>
      <c r="E86" s="64" t="s">
        <v>307</v>
      </c>
      <c r="F86" s="64" t="s">
        <v>304</v>
      </c>
      <c r="G86" s="35" t="s">
        <v>44</v>
      </c>
      <c r="H86" s="54">
        <v>364</v>
      </c>
      <c r="I86" s="56"/>
      <c r="J86" s="37">
        <v>349.4</v>
      </c>
      <c r="K86" s="37">
        <f t="shared" si="4"/>
        <v>0</v>
      </c>
      <c r="L86" s="38">
        <f t="shared" si="5"/>
        <v>0</v>
      </c>
      <c r="M86" s="80">
        <v>2</v>
      </c>
      <c r="N86" s="27">
        <f t="shared" si="6"/>
        <v>0</v>
      </c>
      <c r="O86" s="27">
        <f t="shared" si="7"/>
        <v>0</v>
      </c>
    </row>
    <row r="87" spans="1:15" s="19" customFormat="1" ht="22.5">
      <c r="A87" s="32">
        <v>640</v>
      </c>
      <c r="B87" s="52" t="s">
        <v>308</v>
      </c>
      <c r="C87" s="53" t="s">
        <v>309</v>
      </c>
      <c r="D87" s="53" t="s">
        <v>310</v>
      </c>
      <c r="E87" s="53" t="s">
        <v>92</v>
      </c>
      <c r="F87" s="53" t="s">
        <v>311</v>
      </c>
      <c r="G87" s="35" t="s">
        <v>44</v>
      </c>
      <c r="H87" s="54">
        <v>385.7</v>
      </c>
      <c r="I87" s="56"/>
      <c r="J87" s="83">
        <v>381.9</v>
      </c>
      <c r="K87" s="37">
        <f t="shared" si="4"/>
        <v>0</v>
      </c>
      <c r="L87" s="38">
        <f t="shared" si="5"/>
        <v>0</v>
      </c>
      <c r="M87" s="80">
        <v>1</v>
      </c>
      <c r="N87" s="27">
        <f t="shared" si="6"/>
        <v>0</v>
      </c>
      <c r="O87" s="27">
        <f t="shared" si="7"/>
        <v>0</v>
      </c>
    </row>
    <row r="88" spans="1:15" s="19" customFormat="1" ht="22.5">
      <c r="A88" s="32">
        <v>650</v>
      </c>
      <c r="B88" s="33" t="s">
        <v>312</v>
      </c>
      <c r="C88" s="34" t="s">
        <v>313</v>
      </c>
      <c r="D88" s="34" t="s">
        <v>314</v>
      </c>
      <c r="E88" s="34" t="s">
        <v>54</v>
      </c>
      <c r="F88" s="34" t="s">
        <v>315</v>
      </c>
      <c r="G88" s="35" t="s">
        <v>44</v>
      </c>
      <c r="H88" s="50">
        <v>22827</v>
      </c>
      <c r="I88" s="58"/>
      <c r="J88" s="83">
        <v>22630.7</v>
      </c>
      <c r="K88" s="37">
        <f t="shared" si="4"/>
        <v>0</v>
      </c>
      <c r="L88" s="38">
        <f t="shared" si="5"/>
        <v>0</v>
      </c>
      <c r="M88" s="80">
        <v>1</v>
      </c>
      <c r="N88" s="27">
        <f t="shared" si="6"/>
        <v>0</v>
      </c>
      <c r="O88" s="27">
        <f t="shared" si="7"/>
        <v>0</v>
      </c>
    </row>
    <row r="89" spans="1:15" s="19" customFormat="1" ht="22.5">
      <c r="A89" s="32">
        <v>651</v>
      </c>
      <c r="B89" s="33" t="s">
        <v>316</v>
      </c>
      <c r="C89" s="34" t="s">
        <v>313</v>
      </c>
      <c r="D89" s="34" t="s">
        <v>314</v>
      </c>
      <c r="E89" s="34" t="s">
        <v>54</v>
      </c>
      <c r="F89" s="34" t="s">
        <v>317</v>
      </c>
      <c r="G89" s="35" t="s">
        <v>44</v>
      </c>
      <c r="H89" s="50">
        <v>34240.7</v>
      </c>
      <c r="I89" s="58"/>
      <c r="J89" s="83">
        <v>33946.2</v>
      </c>
      <c r="K89" s="37">
        <f t="shared" si="4"/>
        <v>0</v>
      </c>
      <c r="L89" s="38">
        <f t="shared" si="5"/>
        <v>0</v>
      </c>
      <c r="M89" s="80">
        <v>1</v>
      </c>
      <c r="N89" s="27">
        <f t="shared" si="6"/>
        <v>0</v>
      </c>
      <c r="O89" s="27">
        <f t="shared" si="7"/>
        <v>0</v>
      </c>
    </row>
    <row r="90" spans="1:15" s="19" customFormat="1" ht="56.25">
      <c r="A90" s="32">
        <v>677</v>
      </c>
      <c r="B90" s="33" t="s">
        <v>318</v>
      </c>
      <c r="C90" s="34" t="s">
        <v>319</v>
      </c>
      <c r="D90" s="34" t="s">
        <v>320</v>
      </c>
      <c r="E90" s="34" t="s">
        <v>321</v>
      </c>
      <c r="F90" s="34" t="s">
        <v>322</v>
      </c>
      <c r="G90" s="35" t="s">
        <v>44</v>
      </c>
      <c r="H90" s="50">
        <v>1682.5</v>
      </c>
      <c r="I90" s="58"/>
      <c r="J90" s="83">
        <v>1668</v>
      </c>
      <c r="K90" s="37">
        <f t="shared" si="4"/>
        <v>0</v>
      </c>
      <c r="L90" s="38">
        <f t="shared" si="5"/>
        <v>0</v>
      </c>
      <c r="M90" s="80">
        <v>1</v>
      </c>
      <c r="N90" s="27">
        <f t="shared" si="6"/>
        <v>0</v>
      </c>
      <c r="O90" s="27">
        <f t="shared" si="7"/>
        <v>0</v>
      </c>
    </row>
    <row r="91" spans="1:15" s="19" customFormat="1" ht="22.5">
      <c r="A91" s="32">
        <v>682</v>
      </c>
      <c r="B91" s="33" t="s">
        <v>323</v>
      </c>
      <c r="C91" s="34" t="s">
        <v>324</v>
      </c>
      <c r="D91" s="34" t="s">
        <v>325</v>
      </c>
      <c r="E91" s="34" t="s">
        <v>243</v>
      </c>
      <c r="F91" s="34" t="s">
        <v>326</v>
      </c>
      <c r="G91" s="35" t="s">
        <v>44</v>
      </c>
      <c r="H91" s="50">
        <v>90.7</v>
      </c>
      <c r="I91" s="58"/>
      <c r="J91" s="37">
        <v>89.15</v>
      </c>
      <c r="K91" s="37">
        <f t="shared" si="4"/>
        <v>0</v>
      </c>
      <c r="L91" s="38">
        <f t="shared" si="5"/>
        <v>0</v>
      </c>
      <c r="M91" s="80">
        <v>3</v>
      </c>
      <c r="N91" s="27">
        <f t="shared" si="6"/>
        <v>0</v>
      </c>
      <c r="O91" s="27">
        <f t="shared" si="7"/>
        <v>0</v>
      </c>
    </row>
    <row r="92" spans="1:15" s="19" customFormat="1" ht="22.5">
      <c r="A92" s="32">
        <v>683</v>
      </c>
      <c r="B92" s="33" t="s">
        <v>327</v>
      </c>
      <c r="C92" s="34" t="s">
        <v>324</v>
      </c>
      <c r="D92" s="34" t="s">
        <v>325</v>
      </c>
      <c r="E92" s="34" t="s">
        <v>243</v>
      </c>
      <c r="F92" s="34" t="s">
        <v>328</v>
      </c>
      <c r="G92" s="35" t="s">
        <v>44</v>
      </c>
      <c r="H92" s="50">
        <v>118.8</v>
      </c>
      <c r="I92" s="63"/>
      <c r="J92" s="37">
        <v>116.44</v>
      </c>
      <c r="K92" s="37">
        <f t="shared" si="4"/>
        <v>0</v>
      </c>
      <c r="L92" s="38">
        <f t="shared" si="5"/>
        <v>0</v>
      </c>
      <c r="M92" s="80">
        <v>3</v>
      </c>
      <c r="N92" s="27">
        <f t="shared" si="6"/>
        <v>0</v>
      </c>
      <c r="O92" s="27">
        <f t="shared" si="7"/>
        <v>0</v>
      </c>
    </row>
    <row r="93" spans="1:15" s="19" customFormat="1" ht="22.5">
      <c r="A93" s="32">
        <v>689</v>
      </c>
      <c r="B93" s="60" t="s">
        <v>329</v>
      </c>
      <c r="C93" s="61" t="s">
        <v>324</v>
      </c>
      <c r="D93" s="61" t="s">
        <v>330</v>
      </c>
      <c r="E93" s="61" t="s">
        <v>331</v>
      </c>
      <c r="F93" s="61" t="s">
        <v>332</v>
      </c>
      <c r="G93" s="35" t="s">
        <v>44</v>
      </c>
      <c r="H93" s="50">
        <v>131.6</v>
      </c>
      <c r="I93" s="58"/>
      <c r="J93" s="37">
        <v>129.35</v>
      </c>
      <c r="K93" s="37">
        <f t="shared" si="4"/>
        <v>0</v>
      </c>
      <c r="L93" s="38">
        <f t="shared" si="5"/>
        <v>0</v>
      </c>
      <c r="M93" s="80">
        <v>3</v>
      </c>
      <c r="N93" s="27">
        <f t="shared" si="6"/>
        <v>0</v>
      </c>
      <c r="O93" s="27">
        <f t="shared" si="7"/>
        <v>0</v>
      </c>
    </row>
    <row r="94" spans="1:15" s="19" customFormat="1" ht="33.75">
      <c r="A94" s="32">
        <v>695</v>
      </c>
      <c r="B94" s="60" t="s">
        <v>333</v>
      </c>
      <c r="C94" s="61" t="s">
        <v>334</v>
      </c>
      <c r="D94" s="61" t="s">
        <v>335</v>
      </c>
      <c r="E94" s="61" t="s">
        <v>331</v>
      </c>
      <c r="F94" s="61" t="s">
        <v>336</v>
      </c>
      <c r="G94" s="35" t="s">
        <v>44</v>
      </c>
      <c r="H94" s="50">
        <v>288.9</v>
      </c>
      <c r="I94" s="58"/>
      <c r="J94" s="37">
        <v>281.42</v>
      </c>
      <c r="K94" s="37">
        <f t="shared" si="4"/>
        <v>0</v>
      </c>
      <c r="L94" s="38">
        <f t="shared" si="5"/>
        <v>0</v>
      </c>
      <c r="M94" s="80">
        <v>2</v>
      </c>
      <c r="N94" s="27">
        <f t="shared" si="6"/>
        <v>0</v>
      </c>
      <c r="O94" s="27">
        <f t="shared" si="7"/>
        <v>0</v>
      </c>
    </row>
    <row r="95" spans="1:15" s="19" customFormat="1" ht="33.75">
      <c r="A95" s="32">
        <v>707</v>
      </c>
      <c r="B95" s="52" t="s">
        <v>337</v>
      </c>
      <c r="C95" s="53" t="s">
        <v>338</v>
      </c>
      <c r="D95" s="53" t="s">
        <v>335</v>
      </c>
      <c r="E95" s="53" t="s">
        <v>130</v>
      </c>
      <c r="F95" s="53" t="s">
        <v>339</v>
      </c>
      <c r="G95" s="35" t="s">
        <v>44</v>
      </c>
      <c r="H95" s="50">
        <v>438.3</v>
      </c>
      <c r="I95" s="65"/>
      <c r="J95" s="37">
        <v>426.95</v>
      </c>
      <c r="K95" s="37">
        <f t="shared" si="4"/>
        <v>0</v>
      </c>
      <c r="L95" s="38">
        <f t="shared" si="5"/>
        <v>0</v>
      </c>
      <c r="M95" s="80">
        <v>2</v>
      </c>
      <c r="N95" s="27">
        <f t="shared" si="6"/>
        <v>0</v>
      </c>
      <c r="O95" s="27">
        <f t="shared" si="7"/>
        <v>0</v>
      </c>
    </row>
    <row r="96" spans="1:15" s="19" customFormat="1" ht="22.5">
      <c r="A96" s="32">
        <v>727</v>
      </c>
      <c r="B96" s="52" t="s">
        <v>340</v>
      </c>
      <c r="C96" s="53" t="s">
        <v>341</v>
      </c>
      <c r="D96" s="53" t="s">
        <v>342</v>
      </c>
      <c r="E96" s="53" t="s">
        <v>130</v>
      </c>
      <c r="F96" s="53" t="s">
        <v>343</v>
      </c>
      <c r="G96" s="35" t="s">
        <v>44</v>
      </c>
      <c r="H96" s="50">
        <v>647.7</v>
      </c>
      <c r="I96" s="65"/>
      <c r="J96" s="37">
        <v>630.92</v>
      </c>
      <c r="K96" s="37">
        <f t="shared" si="4"/>
        <v>0</v>
      </c>
      <c r="L96" s="38">
        <f t="shared" si="5"/>
        <v>0</v>
      </c>
      <c r="M96" s="80">
        <v>2</v>
      </c>
      <c r="N96" s="27">
        <f t="shared" si="6"/>
        <v>0</v>
      </c>
      <c r="O96" s="27">
        <f t="shared" si="7"/>
        <v>0</v>
      </c>
    </row>
    <row r="97" spans="1:15" s="19" customFormat="1" ht="22.5">
      <c r="A97" s="32">
        <v>728</v>
      </c>
      <c r="B97" s="52" t="s">
        <v>344</v>
      </c>
      <c r="C97" s="53" t="s">
        <v>341</v>
      </c>
      <c r="D97" s="53" t="s">
        <v>345</v>
      </c>
      <c r="E97" s="53" t="s">
        <v>130</v>
      </c>
      <c r="F97" s="53" t="s">
        <v>346</v>
      </c>
      <c r="G97" s="35" t="s">
        <v>44</v>
      </c>
      <c r="H97" s="50">
        <v>416.3</v>
      </c>
      <c r="I97" s="65"/>
      <c r="J97" s="37">
        <v>390.53</v>
      </c>
      <c r="K97" s="37">
        <f t="shared" si="4"/>
        <v>0</v>
      </c>
      <c r="L97" s="38">
        <f t="shared" si="5"/>
        <v>0</v>
      </c>
      <c r="M97" s="80">
        <v>1</v>
      </c>
      <c r="N97" s="27">
        <f t="shared" si="6"/>
        <v>0</v>
      </c>
      <c r="O97" s="27">
        <f t="shared" si="7"/>
        <v>0</v>
      </c>
    </row>
    <row r="98" spans="1:15" s="19" customFormat="1" ht="22.5">
      <c r="A98" s="32">
        <v>729</v>
      </c>
      <c r="B98" s="53">
        <v>3321956</v>
      </c>
      <c r="C98" s="53" t="s">
        <v>341</v>
      </c>
      <c r="D98" s="53" t="s">
        <v>342</v>
      </c>
      <c r="E98" s="53" t="s">
        <v>347</v>
      </c>
      <c r="F98" s="53" t="s">
        <v>348</v>
      </c>
      <c r="G98" s="35" t="s">
        <v>44</v>
      </c>
      <c r="H98" s="37">
        <v>650.1</v>
      </c>
      <c r="I98" s="65"/>
      <c r="J98" s="37">
        <v>633.26</v>
      </c>
      <c r="K98" s="37">
        <f t="shared" si="4"/>
        <v>0</v>
      </c>
      <c r="L98" s="38">
        <f t="shared" si="5"/>
        <v>0</v>
      </c>
      <c r="M98" s="80">
        <v>2</v>
      </c>
      <c r="N98" s="27">
        <f t="shared" si="6"/>
        <v>0</v>
      </c>
      <c r="O98" s="27">
        <f t="shared" si="7"/>
        <v>0</v>
      </c>
    </row>
    <row r="99" spans="1:15" s="19" customFormat="1" ht="22.5">
      <c r="A99" s="32">
        <v>730</v>
      </c>
      <c r="B99" s="53">
        <v>3321957</v>
      </c>
      <c r="C99" s="53" t="s">
        <v>341</v>
      </c>
      <c r="D99" s="53" t="s">
        <v>342</v>
      </c>
      <c r="E99" s="53" t="s">
        <v>347</v>
      </c>
      <c r="F99" s="53" t="s">
        <v>349</v>
      </c>
      <c r="G99" s="35" t="s">
        <v>44</v>
      </c>
      <c r="H99" s="37">
        <v>980.5</v>
      </c>
      <c r="I99" s="65"/>
      <c r="J99" s="37">
        <v>955.11</v>
      </c>
      <c r="K99" s="37">
        <f t="shared" si="4"/>
        <v>0</v>
      </c>
      <c r="L99" s="38">
        <f t="shared" si="5"/>
        <v>0</v>
      </c>
      <c r="M99" s="80">
        <v>2</v>
      </c>
      <c r="N99" s="27">
        <f t="shared" si="6"/>
        <v>0</v>
      </c>
      <c r="O99" s="27">
        <f t="shared" si="7"/>
        <v>0</v>
      </c>
    </row>
    <row r="100" spans="1:15" s="19" customFormat="1" ht="22.5">
      <c r="A100" s="32">
        <v>731</v>
      </c>
      <c r="B100" s="33" t="s">
        <v>350</v>
      </c>
      <c r="C100" s="34" t="s">
        <v>351</v>
      </c>
      <c r="D100" s="34" t="s">
        <v>352</v>
      </c>
      <c r="E100" s="34" t="s">
        <v>347</v>
      </c>
      <c r="F100" s="34" t="s">
        <v>353</v>
      </c>
      <c r="G100" s="35" t="s">
        <v>44</v>
      </c>
      <c r="H100" s="37">
        <v>835.2</v>
      </c>
      <c r="I100" s="63"/>
      <c r="J100" s="37">
        <v>806.05</v>
      </c>
      <c r="K100" s="37">
        <f t="shared" si="4"/>
        <v>0</v>
      </c>
      <c r="L100" s="38">
        <f t="shared" si="5"/>
        <v>0</v>
      </c>
      <c r="M100" s="80">
        <v>2</v>
      </c>
      <c r="N100" s="27">
        <f t="shared" si="6"/>
        <v>0</v>
      </c>
      <c r="O100" s="27">
        <f t="shared" si="7"/>
        <v>0</v>
      </c>
    </row>
    <row r="101" spans="1:15" s="19" customFormat="1" ht="22.5">
      <c r="A101" s="32">
        <v>732</v>
      </c>
      <c r="B101" s="33" t="s">
        <v>354</v>
      </c>
      <c r="C101" s="66" t="s">
        <v>351</v>
      </c>
      <c r="D101" s="33" t="s">
        <v>352</v>
      </c>
      <c r="E101" s="34" t="s">
        <v>130</v>
      </c>
      <c r="F101" s="66" t="s">
        <v>346</v>
      </c>
      <c r="G101" s="35" t="s">
        <v>44</v>
      </c>
      <c r="H101" s="50">
        <v>1299.7</v>
      </c>
      <c r="I101" s="67"/>
      <c r="J101" s="37">
        <v>1254.34</v>
      </c>
      <c r="K101" s="37">
        <f t="shared" si="4"/>
        <v>0</v>
      </c>
      <c r="L101" s="38">
        <f t="shared" si="5"/>
        <v>0</v>
      </c>
      <c r="M101" s="80">
        <v>2</v>
      </c>
      <c r="N101" s="27">
        <f t="shared" si="6"/>
        <v>0</v>
      </c>
      <c r="O101" s="27">
        <f t="shared" si="7"/>
        <v>0</v>
      </c>
    </row>
    <row r="102" spans="1:15" s="19" customFormat="1" ht="33.75">
      <c r="A102" s="32">
        <v>740</v>
      </c>
      <c r="B102" s="33" t="s">
        <v>355</v>
      </c>
      <c r="C102" s="34" t="s">
        <v>356</v>
      </c>
      <c r="D102" s="34" t="s">
        <v>357</v>
      </c>
      <c r="E102" s="34" t="s">
        <v>358</v>
      </c>
      <c r="F102" s="34" t="s">
        <v>359</v>
      </c>
      <c r="G102" s="35" t="s">
        <v>44</v>
      </c>
      <c r="H102" s="50">
        <v>155.7</v>
      </c>
      <c r="I102" s="58"/>
      <c r="J102" s="37">
        <v>153.04</v>
      </c>
      <c r="K102" s="37">
        <f t="shared" si="4"/>
        <v>0</v>
      </c>
      <c r="L102" s="38">
        <f t="shared" si="5"/>
        <v>0</v>
      </c>
      <c r="M102" s="80">
        <v>3</v>
      </c>
      <c r="N102" s="27">
        <f t="shared" si="6"/>
        <v>0</v>
      </c>
      <c r="O102" s="27">
        <f t="shared" si="7"/>
        <v>0</v>
      </c>
    </row>
    <row r="103" spans="1:15" s="19" customFormat="1" ht="22.5">
      <c r="A103" s="32">
        <v>741</v>
      </c>
      <c r="B103" s="33" t="s">
        <v>360</v>
      </c>
      <c r="C103" s="34" t="s">
        <v>356</v>
      </c>
      <c r="D103" s="34" t="s">
        <v>357</v>
      </c>
      <c r="E103" s="34" t="s">
        <v>92</v>
      </c>
      <c r="F103" s="34" t="s">
        <v>361</v>
      </c>
      <c r="G103" s="35" t="s">
        <v>44</v>
      </c>
      <c r="H103" s="50">
        <v>174.7</v>
      </c>
      <c r="I103" s="63"/>
      <c r="J103" s="37">
        <v>171.22</v>
      </c>
      <c r="K103" s="37">
        <f t="shared" si="4"/>
        <v>0</v>
      </c>
      <c r="L103" s="38">
        <f t="shared" si="5"/>
        <v>0</v>
      </c>
      <c r="M103" s="80">
        <v>3</v>
      </c>
      <c r="N103" s="27">
        <f t="shared" si="6"/>
        <v>0</v>
      </c>
      <c r="O103" s="27">
        <f t="shared" si="7"/>
        <v>0</v>
      </c>
    </row>
    <row r="104" spans="1:15" s="19" customFormat="1" ht="22.5">
      <c r="A104" s="32">
        <v>788</v>
      </c>
      <c r="B104" s="52" t="s">
        <v>362</v>
      </c>
      <c r="C104" s="53" t="s">
        <v>363</v>
      </c>
      <c r="D104" s="53" t="s">
        <v>364</v>
      </c>
      <c r="E104" s="53" t="s">
        <v>130</v>
      </c>
      <c r="F104" s="53" t="s">
        <v>365</v>
      </c>
      <c r="G104" s="35" t="s">
        <v>44</v>
      </c>
      <c r="H104" s="54">
        <v>413.7</v>
      </c>
      <c r="I104" s="56"/>
      <c r="J104" s="37">
        <v>394.01</v>
      </c>
      <c r="K104" s="37">
        <f t="shared" si="4"/>
        <v>0</v>
      </c>
      <c r="L104" s="38">
        <f t="shared" si="5"/>
        <v>0</v>
      </c>
      <c r="M104" s="80">
        <v>3</v>
      </c>
      <c r="N104" s="27">
        <f t="shared" si="6"/>
        <v>0</v>
      </c>
      <c r="O104" s="27">
        <f t="shared" si="7"/>
        <v>0</v>
      </c>
    </row>
    <row r="105" spans="1:15" s="19" customFormat="1" ht="22.5">
      <c r="A105" s="32">
        <v>789</v>
      </c>
      <c r="B105" s="52" t="s">
        <v>366</v>
      </c>
      <c r="C105" s="53" t="s">
        <v>363</v>
      </c>
      <c r="D105" s="53" t="s">
        <v>364</v>
      </c>
      <c r="E105" s="53" t="s">
        <v>130</v>
      </c>
      <c r="F105" s="53" t="s">
        <v>346</v>
      </c>
      <c r="G105" s="35" t="s">
        <v>44</v>
      </c>
      <c r="H105" s="54">
        <v>689.9</v>
      </c>
      <c r="I105" s="68"/>
      <c r="J105" s="37">
        <v>654.99</v>
      </c>
      <c r="K105" s="37">
        <f t="shared" si="4"/>
        <v>0</v>
      </c>
      <c r="L105" s="38">
        <f t="shared" si="5"/>
        <v>0</v>
      </c>
      <c r="M105" s="80">
        <v>3</v>
      </c>
      <c r="N105" s="27">
        <f t="shared" si="6"/>
        <v>0</v>
      </c>
      <c r="O105" s="27">
        <f t="shared" si="7"/>
        <v>0</v>
      </c>
    </row>
    <row r="106" spans="1:15" s="19" customFormat="1" ht="22.5">
      <c r="A106" s="32">
        <v>806</v>
      </c>
      <c r="B106" s="52" t="s">
        <v>367</v>
      </c>
      <c r="C106" s="53" t="s">
        <v>368</v>
      </c>
      <c r="D106" s="53" t="s">
        <v>369</v>
      </c>
      <c r="E106" s="53" t="s">
        <v>370</v>
      </c>
      <c r="F106" s="53" t="s">
        <v>371</v>
      </c>
      <c r="G106" s="35" t="s">
        <v>44</v>
      </c>
      <c r="H106" s="54">
        <v>302.6</v>
      </c>
      <c r="I106" s="56"/>
      <c r="J106" s="37">
        <v>297.43</v>
      </c>
      <c r="K106" s="37">
        <f t="shared" si="4"/>
        <v>0</v>
      </c>
      <c r="L106" s="38">
        <f t="shared" si="5"/>
        <v>0</v>
      </c>
      <c r="M106" s="80">
        <v>3</v>
      </c>
      <c r="N106" s="27">
        <f t="shared" si="6"/>
        <v>0</v>
      </c>
      <c r="O106" s="27">
        <f t="shared" si="7"/>
        <v>0</v>
      </c>
    </row>
    <row r="107" spans="1:15" s="19" customFormat="1" ht="22.5">
      <c r="A107" s="32">
        <v>810</v>
      </c>
      <c r="B107" s="52" t="s">
        <v>372</v>
      </c>
      <c r="C107" s="53" t="s">
        <v>373</v>
      </c>
      <c r="D107" s="53" t="s">
        <v>374</v>
      </c>
      <c r="E107" s="53" t="s">
        <v>243</v>
      </c>
      <c r="F107" s="53" t="s">
        <v>375</v>
      </c>
      <c r="G107" s="35" t="s">
        <v>44</v>
      </c>
      <c r="H107" s="54">
        <v>153.2</v>
      </c>
      <c r="I107" s="55"/>
      <c r="J107" s="37">
        <v>151.67</v>
      </c>
      <c r="K107" s="37">
        <f t="shared" si="4"/>
        <v>0</v>
      </c>
      <c r="L107" s="38">
        <f t="shared" si="5"/>
        <v>0</v>
      </c>
      <c r="M107" s="80">
        <v>1</v>
      </c>
      <c r="N107" s="27">
        <f t="shared" si="6"/>
        <v>0</v>
      </c>
      <c r="O107" s="27">
        <f t="shared" si="7"/>
        <v>0</v>
      </c>
    </row>
    <row r="108" spans="1:15" s="19" customFormat="1" ht="22.5">
      <c r="A108" s="32">
        <v>811</v>
      </c>
      <c r="B108" s="52" t="s">
        <v>376</v>
      </c>
      <c r="C108" s="53" t="s">
        <v>373</v>
      </c>
      <c r="D108" s="53" t="s">
        <v>374</v>
      </c>
      <c r="E108" s="53" t="s">
        <v>243</v>
      </c>
      <c r="F108" s="53" t="s">
        <v>377</v>
      </c>
      <c r="G108" s="35" t="s">
        <v>44</v>
      </c>
      <c r="H108" s="54">
        <v>153.2</v>
      </c>
      <c r="I108" s="59"/>
      <c r="J108" s="37">
        <v>151.67</v>
      </c>
      <c r="K108" s="37">
        <f t="shared" si="4"/>
        <v>0</v>
      </c>
      <c r="L108" s="38">
        <f t="shared" si="5"/>
        <v>0</v>
      </c>
      <c r="M108" s="80">
        <v>1</v>
      </c>
      <c r="N108" s="27">
        <f t="shared" si="6"/>
        <v>0</v>
      </c>
      <c r="O108" s="27">
        <f t="shared" si="7"/>
        <v>0</v>
      </c>
    </row>
    <row r="109" spans="1:15" s="19" customFormat="1" ht="22.5">
      <c r="A109" s="32">
        <v>818</v>
      </c>
      <c r="B109" s="33" t="s">
        <v>378</v>
      </c>
      <c r="C109" s="34" t="s">
        <v>379</v>
      </c>
      <c r="D109" s="34" t="s">
        <v>380</v>
      </c>
      <c r="E109" s="34" t="s">
        <v>130</v>
      </c>
      <c r="F109" s="34" t="s">
        <v>381</v>
      </c>
      <c r="G109" s="35" t="s">
        <v>44</v>
      </c>
      <c r="H109" s="50">
        <v>34590</v>
      </c>
      <c r="I109" s="63"/>
      <c r="J109" s="83">
        <v>34292.5</v>
      </c>
      <c r="K109" s="37">
        <f t="shared" si="4"/>
        <v>0</v>
      </c>
      <c r="L109" s="38">
        <f t="shared" si="5"/>
        <v>0</v>
      </c>
      <c r="M109" s="80">
        <v>2</v>
      </c>
      <c r="N109" s="27">
        <f t="shared" si="6"/>
        <v>0</v>
      </c>
      <c r="O109" s="27">
        <f t="shared" si="7"/>
        <v>0</v>
      </c>
    </row>
    <row r="110" spans="1:15" s="19" customFormat="1" ht="22.5">
      <c r="A110" s="32">
        <v>819</v>
      </c>
      <c r="B110" s="33" t="s">
        <v>382</v>
      </c>
      <c r="C110" s="34" t="s">
        <v>383</v>
      </c>
      <c r="D110" s="34" t="s">
        <v>384</v>
      </c>
      <c r="E110" s="34" t="s">
        <v>130</v>
      </c>
      <c r="F110" s="34" t="s">
        <v>385</v>
      </c>
      <c r="G110" s="35" t="s">
        <v>44</v>
      </c>
      <c r="H110" s="50">
        <v>69594.3</v>
      </c>
      <c r="I110" s="63"/>
      <c r="J110" s="37">
        <v>52837.5</v>
      </c>
      <c r="K110" s="37">
        <f t="shared" si="4"/>
        <v>0</v>
      </c>
      <c r="L110" s="38">
        <f t="shared" si="5"/>
        <v>0</v>
      </c>
      <c r="M110" s="80">
        <v>1</v>
      </c>
      <c r="N110" s="27">
        <f t="shared" si="6"/>
        <v>0</v>
      </c>
      <c r="O110" s="27">
        <f t="shared" si="7"/>
        <v>0</v>
      </c>
    </row>
    <row r="111" spans="1:15" s="19" customFormat="1" ht="22.5">
      <c r="A111" s="32">
        <v>820</v>
      </c>
      <c r="B111" s="33" t="s">
        <v>386</v>
      </c>
      <c r="C111" s="34" t="s">
        <v>387</v>
      </c>
      <c r="D111" s="34" t="s">
        <v>388</v>
      </c>
      <c r="E111" s="34" t="s">
        <v>243</v>
      </c>
      <c r="F111" s="34" t="s">
        <v>389</v>
      </c>
      <c r="G111" s="35" t="s">
        <v>44</v>
      </c>
      <c r="H111" s="37">
        <v>8341.9</v>
      </c>
      <c r="I111" s="58"/>
      <c r="J111" s="37">
        <v>8259.32</v>
      </c>
      <c r="K111" s="37">
        <f t="shared" si="4"/>
        <v>0</v>
      </c>
      <c r="L111" s="38">
        <f t="shared" si="5"/>
        <v>0</v>
      </c>
      <c r="M111" s="80">
        <v>1</v>
      </c>
      <c r="N111" s="27">
        <f t="shared" si="6"/>
        <v>0</v>
      </c>
      <c r="O111" s="27">
        <f t="shared" si="7"/>
        <v>0</v>
      </c>
    </row>
    <row r="112" spans="1:15" s="19" customFormat="1" ht="22.5">
      <c r="A112" s="32">
        <v>821</v>
      </c>
      <c r="B112" s="33" t="s">
        <v>390</v>
      </c>
      <c r="C112" s="34" t="s">
        <v>391</v>
      </c>
      <c r="D112" s="34" t="s">
        <v>392</v>
      </c>
      <c r="E112" s="34" t="s">
        <v>130</v>
      </c>
      <c r="F112" s="34" t="s">
        <v>393</v>
      </c>
      <c r="G112" s="35" t="s">
        <v>44</v>
      </c>
      <c r="H112" s="37">
        <v>6013.8</v>
      </c>
      <c r="I112" s="58"/>
      <c r="J112" s="37">
        <v>5858.04</v>
      </c>
      <c r="K112" s="37">
        <f t="shared" si="4"/>
        <v>0</v>
      </c>
      <c r="L112" s="38">
        <f t="shared" si="5"/>
        <v>0</v>
      </c>
      <c r="M112" s="80">
        <v>2</v>
      </c>
      <c r="N112" s="27">
        <f t="shared" si="6"/>
        <v>0</v>
      </c>
      <c r="O112" s="27">
        <f t="shared" si="7"/>
        <v>0</v>
      </c>
    </row>
    <row r="113" spans="1:15" s="19" customFormat="1" ht="22.5">
      <c r="A113" s="32">
        <v>822</v>
      </c>
      <c r="B113" s="33" t="s">
        <v>394</v>
      </c>
      <c r="C113" s="34" t="s">
        <v>391</v>
      </c>
      <c r="D113" s="34" t="s">
        <v>395</v>
      </c>
      <c r="E113" s="34" t="s">
        <v>130</v>
      </c>
      <c r="F113" s="34" t="s">
        <v>396</v>
      </c>
      <c r="G113" s="35" t="s">
        <v>44</v>
      </c>
      <c r="H113" s="50">
        <v>8910.3</v>
      </c>
      <c r="I113" s="58"/>
      <c r="J113" s="83">
        <v>7569.7</v>
      </c>
      <c r="K113" s="37">
        <f t="shared" si="4"/>
        <v>0</v>
      </c>
      <c r="L113" s="38">
        <f t="shared" si="5"/>
        <v>0</v>
      </c>
      <c r="M113" s="80">
        <v>2</v>
      </c>
      <c r="N113" s="27">
        <f t="shared" si="6"/>
        <v>0</v>
      </c>
      <c r="O113" s="27">
        <f t="shared" si="7"/>
        <v>0</v>
      </c>
    </row>
    <row r="114" spans="1:15" s="19" customFormat="1" ht="22.5">
      <c r="A114" s="32">
        <v>823</v>
      </c>
      <c r="B114" s="33" t="s">
        <v>397</v>
      </c>
      <c r="C114" s="34" t="s">
        <v>398</v>
      </c>
      <c r="D114" s="34" t="s">
        <v>399</v>
      </c>
      <c r="E114" s="34" t="s">
        <v>130</v>
      </c>
      <c r="F114" s="34" t="s">
        <v>400</v>
      </c>
      <c r="G114" s="35" t="s">
        <v>44</v>
      </c>
      <c r="H114" s="37">
        <v>25114.6</v>
      </c>
      <c r="I114" s="58"/>
      <c r="J114" s="83">
        <v>24898.6</v>
      </c>
      <c r="K114" s="37">
        <f t="shared" si="4"/>
        <v>0</v>
      </c>
      <c r="L114" s="38">
        <f t="shared" si="5"/>
        <v>0</v>
      </c>
      <c r="M114" s="80">
        <v>2</v>
      </c>
      <c r="N114" s="27">
        <f t="shared" si="6"/>
        <v>0</v>
      </c>
      <c r="O114" s="27">
        <f t="shared" si="7"/>
        <v>0</v>
      </c>
    </row>
    <row r="115" spans="1:15" s="19" customFormat="1" ht="22.5">
      <c r="A115" s="32">
        <v>827</v>
      </c>
      <c r="B115" s="33" t="s">
        <v>401</v>
      </c>
      <c r="C115" s="34" t="s">
        <v>402</v>
      </c>
      <c r="D115" s="34" t="s">
        <v>403</v>
      </c>
      <c r="E115" s="34" t="s">
        <v>130</v>
      </c>
      <c r="F115" s="34" t="s">
        <v>404</v>
      </c>
      <c r="G115" s="35" t="s">
        <v>44</v>
      </c>
      <c r="H115" s="50">
        <v>22429.4</v>
      </c>
      <c r="I115" s="63"/>
      <c r="J115" s="83">
        <v>11844.6</v>
      </c>
      <c r="K115" s="37">
        <f t="shared" si="4"/>
        <v>0</v>
      </c>
      <c r="L115" s="38">
        <f t="shared" si="5"/>
        <v>0</v>
      </c>
      <c r="M115" s="80">
        <v>1</v>
      </c>
      <c r="N115" s="27">
        <f t="shared" si="6"/>
        <v>0</v>
      </c>
      <c r="O115" s="27">
        <f t="shared" si="7"/>
        <v>0</v>
      </c>
    </row>
    <row r="116" spans="1:15" s="19" customFormat="1" ht="22.5">
      <c r="A116" s="32">
        <v>828</v>
      </c>
      <c r="B116" s="33" t="s">
        <v>405</v>
      </c>
      <c r="C116" s="34" t="s">
        <v>406</v>
      </c>
      <c r="D116" s="34" t="s">
        <v>407</v>
      </c>
      <c r="E116" s="34" t="s">
        <v>130</v>
      </c>
      <c r="F116" s="34" t="s">
        <v>408</v>
      </c>
      <c r="G116" s="35" t="s">
        <v>44</v>
      </c>
      <c r="H116" s="37">
        <v>18252.1</v>
      </c>
      <c r="I116" s="58"/>
      <c r="J116" s="83">
        <v>15478.7</v>
      </c>
      <c r="K116" s="37">
        <f t="shared" si="4"/>
        <v>0</v>
      </c>
      <c r="L116" s="38">
        <f t="shared" si="5"/>
        <v>0</v>
      </c>
      <c r="M116" s="80">
        <v>2</v>
      </c>
      <c r="N116" s="27">
        <f t="shared" si="6"/>
        <v>0</v>
      </c>
      <c r="O116" s="27">
        <f t="shared" si="7"/>
        <v>0</v>
      </c>
    </row>
    <row r="117" spans="1:15" s="19" customFormat="1" ht="22.5">
      <c r="A117" s="32">
        <v>829</v>
      </c>
      <c r="B117" s="33" t="s">
        <v>409</v>
      </c>
      <c r="C117" s="34" t="s">
        <v>410</v>
      </c>
      <c r="D117" s="34" t="s">
        <v>411</v>
      </c>
      <c r="E117" s="34" t="s">
        <v>130</v>
      </c>
      <c r="F117" s="34" t="s">
        <v>412</v>
      </c>
      <c r="G117" s="35" t="s">
        <v>44</v>
      </c>
      <c r="H117" s="50">
        <v>23131.2</v>
      </c>
      <c r="I117" s="63"/>
      <c r="J117" s="83">
        <v>22932.3</v>
      </c>
      <c r="K117" s="37">
        <f t="shared" si="4"/>
        <v>0</v>
      </c>
      <c r="L117" s="38">
        <f t="shared" si="5"/>
        <v>0</v>
      </c>
      <c r="M117" s="80">
        <v>2</v>
      </c>
      <c r="N117" s="27">
        <f t="shared" si="6"/>
        <v>0</v>
      </c>
      <c r="O117" s="27">
        <f t="shared" si="7"/>
        <v>0</v>
      </c>
    </row>
    <row r="118" spans="1:15" s="19" customFormat="1" ht="33.75">
      <c r="A118" s="32">
        <v>836</v>
      </c>
      <c r="B118" s="33" t="s">
        <v>413</v>
      </c>
      <c r="C118" s="34" t="s">
        <v>414</v>
      </c>
      <c r="D118" s="34" t="s">
        <v>415</v>
      </c>
      <c r="E118" s="34" t="s">
        <v>130</v>
      </c>
      <c r="F118" s="34" t="s">
        <v>416</v>
      </c>
      <c r="G118" s="35" t="s">
        <v>44</v>
      </c>
      <c r="H118" s="35">
        <v>55474</v>
      </c>
      <c r="I118" s="58"/>
      <c r="J118" s="83">
        <v>54996.9</v>
      </c>
      <c r="K118" s="37">
        <f t="shared" si="4"/>
        <v>0</v>
      </c>
      <c r="L118" s="38">
        <f t="shared" si="5"/>
        <v>0</v>
      </c>
      <c r="M118" s="80">
        <v>2</v>
      </c>
      <c r="N118" s="27">
        <f t="shared" si="6"/>
        <v>0</v>
      </c>
      <c r="O118" s="27">
        <f t="shared" si="7"/>
        <v>0</v>
      </c>
    </row>
    <row r="119" spans="1:15" s="19" customFormat="1" ht="22.5">
      <c r="A119" s="32">
        <v>837</v>
      </c>
      <c r="B119" s="33" t="s">
        <v>417</v>
      </c>
      <c r="C119" s="34" t="s">
        <v>418</v>
      </c>
      <c r="D119" s="34" t="s">
        <v>419</v>
      </c>
      <c r="E119" s="34" t="s">
        <v>130</v>
      </c>
      <c r="F119" s="34" t="s">
        <v>420</v>
      </c>
      <c r="G119" s="35" t="s">
        <v>44</v>
      </c>
      <c r="H119" s="50">
        <v>54259.3</v>
      </c>
      <c r="I119" s="63"/>
      <c r="J119" s="83">
        <v>39097</v>
      </c>
      <c r="K119" s="37">
        <f t="shared" si="4"/>
        <v>0</v>
      </c>
      <c r="L119" s="38">
        <f t="shared" si="5"/>
        <v>0</v>
      </c>
      <c r="M119" s="80">
        <v>1</v>
      </c>
      <c r="N119" s="27">
        <f t="shared" si="6"/>
        <v>0</v>
      </c>
      <c r="O119" s="27">
        <f t="shared" si="7"/>
        <v>0</v>
      </c>
    </row>
    <row r="120" spans="1:15" s="19" customFormat="1" ht="22.5">
      <c r="A120" s="32">
        <v>838</v>
      </c>
      <c r="B120" s="33" t="s">
        <v>421</v>
      </c>
      <c r="C120" s="34" t="s">
        <v>422</v>
      </c>
      <c r="D120" s="34" t="s">
        <v>423</v>
      </c>
      <c r="E120" s="34" t="s">
        <v>130</v>
      </c>
      <c r="F120" s="34" t="s">
        <v>424</v>
      </c>
      <c r="G120" s="35" t="s">
        <v>44</v>
      </c>
      <c r="H120" s="50">
        <v>57849</v>
      </c>
      <c r="I120" s="58"/>
      <c r="J120" s="83">
        <v>32062.9</v>
      </c>
      <c r="K120" s="37">
        <f t="shared" si="4"/>
        <v>0</v>
      </c>
      <c r="L120" s="38">
        <f t="shared" si="5"/>
        <v>0</v>
      </c>
      <c r="M120" s="80">
        <v>1</v>
      </c>
      <c r="N120" s="27">
        <f t="shared" si="6"/>
        <v>0</v>
      </c>
      <c r="O120" s="27">
        <f t="shared" si="7"/>
        <v>0</v>
      </c>
    </row>
    <row r="121" spans="1:15" s="19" customFormat="1" ht="22.5">
      <c r="A121" s="32">
        <v>839</v>
      </c>
      <c r="B121" s="33" t="s">
        <v>425</v>
      </c>
      <c r="C121" s="34" t="s">
        <v>426</v>
      </c>
      <c r="D121" s="34" t="s">
        <v>427</v>
      </c>
      <c r="E121" s="34" t="s">
        <v>130</v>
      </c>
      <c r="F121" s="34" t="s">
        <v>428</v>
      </c>
      <c r="G121" s="35" t="s">
        <v>44</v>
      </c>
      <c r="H121" s="50">
        <v>76745.3</v>
      </c>
      <c r="I121" s="58"/>
      <c r="J121" s="83">
        <v>76085.3</v>
      </c>
      <c r="K121" s="37">
        <f t="shared" si="4"/>
        <v>0</v>
      </c>
      <c r="L121" s="38">
        <f t="shared" si="5"/>
        <v>0</v>
      </c>
      <c r="M121" s="80">
        <v>2</v>
      </c>
      <c r="N121" s="27">
        <f t="shared" si="6"/>
        <v>0</v>
      </c>
      <c r="O121" s="27">
        <f t="shared" si="7"/>
        <v>0</v>
      </c>
    </row>
    <row r="122" spans="1:15" s="19" customFormat="1" ht="22.5">
      <c r="A122" s="32">
        <v>840</v>
      </c>
      <c r="B122" s="33" t="s">
        <v>429</v>
      </c>
      <c r="C122" s="34" t="s">
        <v>426</v>
      </c>
      <c r="D122" s="34" t="s">
        <v>427</v>
      </c>
      <c r="E122" s="34" t="s">
        <v>130</v>
      </c>
      <c r="F122" s="34" t="s">
        <v>400</v>
      </c>
      <c r="G122" s="35" t="s">
        <v>44</v>
      </c>
      <c r="H122" s="50">
        <v>76745.3</v>
      </c>
      <c r="I122" s="58"/>
      <c r="J122" s="83">
        <v>76085.3</v>
      </c>
      <c r="K122" s="37">
        <f t="shared" si="4"/>
        <v>0</v>
      </c>
      <c r="L122" s="38">
        <f t="shared" si="5"/>
        <v>0</v>
      </c>
      <c r="M122" s="80">
        <v>2</v>
      </c>
      <c r="N122" s="27">
        <f t="shared" si="6"/>
        <v>0</v>
      </c>
      <c r="O122" s="27">
        <f t="shared" si="7"/>
        <v>0</v>
      </c>
    </row>
    <row r="123" spans="1:15" s="19" customFormat="1" ht="22.5">
      <c r="A123" s="32">
        <v>841</v>
      </c>
      <c r="B123" s="33" t="s">
        <v>430</v>
      </c>
      <c r="C123" s="34" t="s">
        <v>431</v>
      </c>
      <c r="D123" s="34" t="s">
        <v>432</v>
      </c>
      <c r="E123" s="34" t="s">
        <v>130</v>
      </c>
      <c r="F123" s="34" t="s">
        <v>433</v>
      </c>
      <c r="G123" s="35" t="s">
        <v>44</v>
      </c>
      <c r="H123" s="50">
        <v>63667.8</v>
      </c>
      <c r="I123" s="63"/>
      <c r="J123" s="83">
        <v>63120.3</v>
      </c>
      <c r="K123" s="37">
        <f t="shared" si="4"/>
        <v>0</v>
      </c>
      <c r="L123" s="38">
        <f t="shared" si="5"/>
        <v>0</v>
      </c>
      <c r="M123" s="80">
        <v>2</v>
      </c>
      <c r="N123" s="27">
        <f t="shared" si="6"/>
        <v>0</v>
      </c>
      <c r="O123" s="27">
        <f t="shared" si="7"/>
        <v>0</v>
      </c>
    </row>
    <row r="124" spans="1:15" s="19" customFormat="1" ht="22.5">
      <c r="A124" s="32">
        <v>848</v>
      </c>
      <c r="B124" s="34" t="s">
        <v>434</v>
      </c>
      <c r="C124" s="34" t="s">
        <v>435</v>
      </c>
      <c r="D124" s="34" t="s">
        <v>436</v>
      </c>
      <c r="E124" s="34" t="s">
        <v>92</v>
      </c>
      <c r="F124" s="34" t="s">
        <v>437</v>
      </c>
      <c r="G124" s="35" t="s">
        <v>44</v>
      </c>
      <c r="H124" s="50">
        <v>4658.2</v>
      </c>
      <c r="I124" s="58"/>
      <c r="J124" s="37">
        <v>4495.63</v>
      </c>
      <c r="K124" s="37">
        <f t="shared" si="4"/>
        <v>0</v>
      </c>
      <c r="L124" s="38">
        <f t="shared" si="5"/>
        <v>0</v>
      </c>
      <c r="M124" s="80">
        <v>2</v>
      </c>
      <c r="N124" s="27">
        <f t="shared" si="6"/>
        <v>0</v>
      </c>
      <c r="O124" s="27">
        <f t="shared" si="7"/>
        <v>0</v>
      </c>
    </row>
    <row r="125" spans="1:15" s="19" customFormat="1" ht="22.5">
      <c r="A125" s="32">
        <v>849</v>
      </c>
      <c r="B125" s="33" t="s">
        <v>438</v>
      </c>
      <c r="C125" s="34" t="s">
        <v>435</v>
      </c>
      <c r="D125" s="34" t="s">
        <v>439</v>
      </c>
      <c r="E125" s="34" t="s">
        <v>440</v>
      </c>
      <c r="F125" s="34" t="s">
        <v>441</v>
      </c>
      <c r="G125" s="35" t="s">
        <v>44</v>
      </c>
      <c r="H125" s="50">
        <v>5998.7</v>
      </c>
      <c r="I125" s="58"/>
      <c r="J125" s="37">
        <v>5789.35</v>
      </c>
      <c r="K125" s="37">
        <f t="shared" si="4"/>
        <v>0</v>
      </c>
      <c r="L125" s="38">
        <f t="shared" si="5"/>
        <v>0</v>
      </c>
      <c r="M125" s="80">
        <v>2</v>
      </c>
      <c r="N125" s="27">
        <f t="shared" si="6"/>
        <v>0</v>
      </c>
      <c r="O125" s="27">
        <f t="shared" si="7"/>
        <v>0</v>
      </c>
    </row>
    <row r="126" spans="1:15" s="19" customFormat="1" ht="22.5">
      <c r="A126" s="32">
        <v>853</v>
      </c>
      <c r="B126" s="64" t="s">
        <v>442</v>
      </c>
      <c r="C126" s="64" t="s">
        <v>443</v>
      </c>
      <c r="D126" s="64" t="s">
        <v>444</v>
      </c>
      <c r="E126" s="64" t="s">
        <v>130</v>
      </c>
      <c r="F126" s="64" t="s">
        <v>155</v>
      </c>
      <c r="G126" s="35" t="s">
        <v>44</v>
      </c>
      <c r="H126" s="54">
        <v>256.4</v>
      </c>
      <c r="I126" s="55"/>
      <c r="J126" s="88">
        <v>266.91</v>
      </c>
      <c r="K126" s="37">
        <f t="shared" si="4"/>
        <v>0</v>
      </c>
      <c r="L126" s="38">
        <f t="shared" si="5"/>
        <v>0</v>
      </c>
      <c r="M126" s="80">
        <v>3</v>
      </c>
      <c r="N126" s="27">
        <f t="shared" si="6"/>
        <v>0</v>
      </c>
      <c r="O126" s="27">
        <f t="shared" si="7"/>
        <v>0</v>
      </c>
    </row>
    <row r="127" spans="1:15" s="19" customFormat="1" ht="22.5">
      <c r="A127" s="32">
        <v>859</v>
      </c>
      <c r="B127" s="69" t="s">
        <v>445</v>
      </c>
      <c r="C127" s="64" t="s">
        <v>446</v>
      </c>
      <c r="D127" s="64" t="s">
        <v>447</v>
      </c>
      <c r="E127" s="64" t="s">
        <v>130</v>
      </c>
      <c r="F127" s="64" t="s">
        <v>448</v>
      </c>
      <c r="G127" s="35" t="s">
        <v>44</v>
      </c>
      <c r="H127" s="70">
        <v>1387.7</v>
      </c>
      <c r="I127" s="71"/>
      <c r="J127" s="37">
        <v>1373.96</v>
      </c>
      <c r="K127" s="37">
        <f t="shared" si="4"/>
        <v>0</v>
      </c>
      <c r="L127" s="38">
        <f t="shared" si="5"/>
        <v>0</v>
      </c>
      <c r="M127" s="80">
        <v>3</v>
      </c>
      <c r="N127" s="27">
        <f t="shared" si="6"/>
        <v>0</v>
      </c>
      <c r="O127" s="27">
        <f t="shared" si="7"/>
        <v>0</v>
      </c>
    </row>
    <row r="128" spans="1:15" s="19" customFormat="1" ht="22.5">
      <c r="A128" s="32">
        <v>860</v>
      </c>
      <c r="B128" s="33" t="s">
        <v>449</v>
      </c>
      <c r="C128" s="34" t="s">
        <v>450</v>
      </c>
      <c r="D128" s="34" t="s">
        <v>451</v>
      </c>
      <c r="E128" s="34" t="s">
        <v>130</v>
      </c>
      <c r="F128" s="34" t="s">
        <v>452</v>
      </c>
      <c r="G128" s="35" t="s">
        <v>44</v>
      </c>
      <c r="H128" s="50">
        <v>1106.2</v>
      </c>
      <c r="I128" s="58"/>
      <c r="J128" s="37">
        <v>1067.59</v>
      </c>
      <c r="K128" s="37">
        <f t="shared" si="4"/>
        <v>0</v>
      </c>
      <c r="L128" s="38">
        <f t="shared" si="5"/>
        <v>0</v>
      </c>
      <c r="M128" s="80">
        <v>2</v>
      </c>
      <c r="N128" s="27">
        <f t="shared" si="6"/>
        <v>0</v>
      </c>
      <c r="O128" s="27">
        <f t="shared" si="7"/>
        <v>0</v>
      </c>
    </row>
    <row r="129" spans="1:15" s="19" customFormat="1" ht="22.5">
      <c r="A129" s="32">
        <v>878</v>
      </c>
      <c r="B129" s="34" t="s">
        <v>453</v>
      </c>
      <c r="C129" s="34" t="s">
        <v>454</v>
      </c>
      <c r="D129" s="34" t="s">
        <v>455</v>
      </c>
      <c r="E129" s="34" t="s">
        <v>92</v>
      </c>
      <c r="F129" s="34" t="s">
        <v>456</v>
      </c>
      <c r="G129" s="35" t="s">
        <v>44</v>
      </c>
      <c r="H129" s="50">
        <v>10356.7</v>
      </c>
      <c r="I129" s="63"/>
      <c r="J129" s="37">
        <v>10254.17</v>
      </c>
      <c r="K129" s="37">
        <f t="shared" si="4"/>
        <v>0</v>
      </c>
      <c r="L129" s="38">
        <f t="shared" si="5"/>
        <v>0</v>
      </c>
      <c r="M129" s="80">
        <v>2</v>
      </c>
      <c r="N129" s="27">
        <f t="shared" si="6"/>
        <v>0</v>
      </c>
      <c r="O129" s="27">
        <f t="shared" si="7"/>
        <v>0</v>
      </c>
    </row>
    <row r="130" spans="1:15" s="19" customFormat="1" ht="22.5">
      <c r="A130" s="32">
        <v>879</v>
      </c>
      <c r="B130" s="34" t="s">
        <v>457</v>
      </c>
      <c r="C130" s="34" t="s">
        <v>454</v>
      </c>
      <c r="D130" s="34" t="s">
        <v>455</v>
      </c>
      <c r="E130" s="34" t="s">
        <v>92</v>
      </c>
      <c r="F130" s="34" t="s">
        <v>458</v>
      </c>
      <c r="G130" s="35" t="s">
        <v>44</v>
      </c>
      <c r="H130" s="50">
        <v>19671</v>
      </c>
      <c r="I130" s="63"/>
      <c r="J130" s="37">
        <v>19476.26</v>
      </c>
      <c r="K130" s="37">
        <f t="shared" si="4"/>
        <v>0</v>
      </c>
      <c r="L130" s="38">
        <f t="shared" si="5"/>
        <v>0</v>
      </c>
      <c r="M130" s="80">
        <v>2</v>
      </c>
      <c r="N130" s="27">
        <f t="shared" si="6"/>
        <v>0</v>
      </c>
      <c r="O130" s="27">
        <f t="shared" si="7"/>
        <v>0</v>
      </c>
    </row>
    <row r="131" spans="1:15" s="19" customFormat="1" ht="22.5">
      <c r="A131" s="32">
        <v>908</v>
      </c>
      <c r="B131" s="53">
        <v>1059908</v>
      </c>
      <c r="C131" s="53" t="s">
        <v>459</v>
      </c>
      <c r="D131" s="53" t="s">
        <v>460</v>
      </c>
      <c r="E131" s="53" t="s">
        <v>92</v>
      </c>
      <c r="F131" s="53" t="s">
        <v>461</v>
      </c>
      <c r="G131" s="35" t="s">
        <v>44</v>
      </c>
      <c r="H131" s="54">
        <v>622.4</v>
      </c>
      <c r="I131" s="56"/>
      <c r="J131" s="37">
        <v>592.77</v>
      </c>
      <c r="K131" s="37">
        <f t="shared" si="4"/>
        <v>0</v>
      </c>
      <c r="L131" s="38">
        <f t="shared" si="5"/>
        <v>0</v>
      </c>
      <c r="M131" s="80">
        <v>3</v>
      </c>
      <c r="N131" s="27">
        <f t="shared" si="6"/>
        <v>0</v>
      </c>
      <c r="O131" s="27">
        <f t="shared" si="7"/>
        <v>0</v>
      </c>
    </row>
    <row r="132" spans="1:15" s="19" customFormat="1" ht="22.5">
      <c r="A132" s="32">
        <v>909</v>
      </c>
      <c r="B132" s="52" t="s">
        <v>462</v>
      </c>
      <c r="C132" s="53" t="s">
        <v>459</v>
      </c>
      <c r="D132" s="53" t="s">
        <v>460</v>
      </c>
      <c r="E132" s="53" t="s">
        <v>92</v>
      </c>
      <c r="F132" s="53" t="s">
        <v>463</v>
      </c>
      <c r="G132" s="35" t="s">
        <v>44</v>
      </c>
      <c r="H132" s="54">
        <v>1244.7</v>
      </c>
      <c r="I132" s="56"/>
      <c r="J132" s="37">
        <v>1185.45</v>
      </c>
      <c r="K132" s="37">
        <f t="shared" si="4"/>
        <v>0</v>
      </c>
      <c r="L132" s="38">
        <f t="shared" si="5"/>
        <v>0</v>
      </c>
      <c r="M132" s="80">
        <v>3</v>
      </c>
      <c r="N132" s="27">
        <f t="shared" si="6"/>
        <v>0</v>
      </c>
      <c r="O132" s="27">
        <f t="shared" si="7"/>
        <v>0</v>
      </c>
    </row>
    <row r="133" spans="1:15" s="19" customFormat="1" ht="33.75">
      <c r="A133" s="32">
        <v>916</v>
      </c>
      <c r="B133" s="53">
        <v>1059121</v>
      </c>
      <c r="C133" s="53" t="s">
        <v>464</v>
      </c>
      <c r="D133" s="53" t="s">
        <v>465</v>
      </c>
      <c r="E133" s="53" t="s">
        <v>92</v>
      </c>
      <c r="F133" s="53" t="s">
        <v>466</v>
      </c>
      <c r="G133" s="35" t="s">
        <v>44</v>
      </c>
      <c r="H133" s="54">
        <v>934</v>
      </c>
      <c r="I133" s="55"/>
      <c r="J133" s="83">
        <v>926</v>
      </c>
      <c r="K133" s="37">
        <f t="shared" si="4"/>
        <v>0</v>
      </c>
      <c r="L133" s="38">
        <f t="shared" si="5"/>
        <v>0</v>
      </c>
      <c r="M133" s="80">
        <v>1</v>
      </c>
      <c r="N133" s="27">
        <f t="shared" si="6"/>
        <v>0</v>
      </c>
      <c r="O133" s="27">
        <f t="shared" si="7"/>
        <v>0</v>
      </c>
    </row>
    <row r="134" spans="1:15" s="19" customFormat="1" ht="33.75">
      <c r="A134" s="32">
        <v>921</v>
      </c>
      <c r="B134" s="34" t="s">
        <v>467</v>
      </c>
      <c r="C134" s="34" t="s">
        <v>468</v>
      </c>
      <c r="D134" s="34" t="s">
        <v>469</v>
      </c>
      <c r="E134" s="34" t="s">
        <v>124</v>
      </c>
      <c r="F134" s="34" t="s">
        <v>470</v>
      </c>
      <c r="G134" s="35" t="s">
        <v>44</v>
      </c>
      <c r="H134" s="50">
        <v>2757</v>
      </c>
      <c r="I134" s="58"/>
      <c r="J134" s="83">
        <v>2733.3</v>
      </c>
      <c r="K134" s="37">
        <f t="shared" si="4"/>
        <v>0</v>
      </c>
      <c r="L134" s="38">
        <f t="shared" si="5"/>
        <v>0</v>
      </c>
      <c r="M134" s="80">
        <v>1</v>
      </c>
      <c r="N134" s="27">
        <f t="shared" si="6"/>
        <v>0</v>
      </c>
      <c r="O134" s="27">
        <f t="shared" si="7"/>
        <v>0</v>
      </c>
    </row>
    <row r="135" spans="1:15" s="19" customFormat="1" ht="33.75">
      <c r="A135" s="32">
        <v>922</v>
      </c>
      <c r="B135" s="34" t="s">
        <v>471</v>
      </c>
      <c r="C135" s="34" t="s">
        <v>468</v>
      </c>
      <c r="D135" s="34" t="s">
        <v>469</v>
      </c>
      <c r="E135" s="34" t="s">
        <v>124</v>
      </c>
      <c r="F135" s="34" t="s">
        <v>472</v>
      </c>
      <c r="G135" s="35" t="s">
        <v>44</v>
      </c>
      <c r="H135" s="50">
        <v>4859</v>
      </c>
      <c r="I135" s="58"/>
      <c r="J135" s="83">
        <v>4817.2</v>
      </c>
      <c r="K135" s="37">
        <f t="shared" si="4"/>
        <v>0</v>
      </c>
      <c r="L135" s="38">
        <f t="shared" si="5"/>
        <v>0</v>
      </c>
      <c r="M135" s="80">
        <v>1</v>
      </c>
      <c r="N135" s="27">
        <f t="shared" si="6"/>
        <v>0</v>
      </c>
      <c r="O135" s="27">
        <f t="shared" si="7"/>
        <v>0</v>
      </c>
    </row>
    <row r="136" spans="1:15" s="19" customFormat="1" ht="33.75">
      <c r="A136" s="32">
        <v>923</v>
      </c>
      <c r="B136" s="34" t="s">
        <v>473</v>
      </c>
      <c r="C136" s="34" t="s">
        <v>468</v>
      </c>
      <c r="D136" s="34" t="s">
        <v>469</v>
      </c>
      <c r="E136" s="34" t="s">
        <v>124</v>
      </c>
      <c r="F136" s="34" t="s">
        <v>474</v>
      </c>
      <c r="G136" s="35" t="s">
        <v>44</v>
      </c>
      <c r="H136" s="50">
        <v>17095.4</v>
      </c>
      <c r="I136" s="58"/>
      <c r="J136" s="83">
        <v>16948.4</v>
      </c>
      <c r="K136" s="37">
        <f aca="true" t="shared" si="8" ref="K136:K199">H136*I136</f>
        <v>0</v>
      </c>
      <c r="L136" s="38">
        <f aca="true" t="shared" si="9" ref="L136:L199">I136*J136</f>
        <v>0</v>
      </c>
      <c r="M136" s="80">
        <v>1</v>
      </c>
      <c r="N136" s="27">
        <f aca="true" t="shared" si="10" ref="N136:N199">K136*0.1</f>
        <v>0</v>
      </c>
      <c r="O136" s="27">
        <f aca="true" t="shared" si="11" ref="O136:O199">L136*0.1</f>
        <v>0</v>
      </c>
    </row>
    <row r="137" spans="1:15" s="87" customFormat="1" ht="33.75">
      <c r="A137" s="32">
        <v>932</v>
      </c>
      <c r="B137" s="53">
        <v>1087660</v>
      </c>
      <c r="C137" s="53" t="s">
        <v>475</v>
      </c>
      <c r="D137" s="53" t="s">
        <v>476</v>
      </c>
      <c r="E137" s="53" t="s">
        <v>124</v>
      </c>
      <c r="F137" s="53" t="s">
        <v>477</v>
      </c>
      <c r="G137" s="35" t="s">
        <v>44</v>
      </c>
      <c r="H137" s="83">
        <v>925.4</v>
      </c>
      <c r="I137" s="84"/>
      <c r="J137" s="83">
        <v>917.4</v>
      </c>
      <c r="K137" s="83">
        <f t="shared" si="8"/>
        <v>0</v>
      </c>
      <c r="L137" s="38">
        <f t="shared" si="9"/>
        <v>0</v>
      </c>
      <c r="M137" s="85">
        <v>1</v>
      </c>
      <c r="N137" s="86">
        <f t="shared" si="10"/>
        <v>0</v>
      </c>
      <c r="O137" s="86">
        <f t="shared" si="11"/>
        <v>0</v>
      </c>
    </row>
    <row r="138" spans="1:15" s="19" customFormat="1" ht="33.75">
      <c r="A138" s="32">
        <v>933</v>
      </c>
      <c r="B138" s="53">
        <v>1087662</v>
      </c>
      <c r="C138" s="53" t="s">
        <v>475</v>
      </c>
      <c r="D138" s="53" t="s">
        <v>476</v>
      </c>
      <c r="E138" s="53" t="s">
        <v>124</v>
      </c>
      <c r="F138" s="53" t="s">
        <v>478</v>
      </c>
      <c r="G138" s="35" t="s">
        <v>44</v>
      </c>
      <c r="H138" s="37">
        <v>1631.4</v>
      </c>
      <c r="I138" s="65"/>
      <c r="J138" s="83">
        <v>1617.4</v>
      </c>
      <c r="K138" s="37">
        <f t="shared" si="8"/>
        <v>0</v>
      </c>
      <c r="L138" s="38">
        <f t="shared" si="9"/>
        <v>0</v>
      </c>
      <c r="M138" s="80">
        <v>1</v>
      </c>
      <c r="N138" s="27">
        <f t="shared" si="10"/>
        <v>0</v>
      </c>
      <c r="O138" s="27">
        <f t="shared" si="11"/>
        <v>0</v>
      </c>
    </row>
    <row r="139" spans="1:15" s="19" customFormat="1" ht="33.75">
      <c r="A139" s="32">
        <v>934</v>
      </c>
      <c r="B139" s="53">
        <v>1087664</v>
      </c>
      <c r="C139" s="53" t="s">
        <v>475</v>
      </c>
      <c r="D139" s="53" t="s">
        <v>476</v>
      </c>
      <c r="E139" s="53" t="s">
        <v>124</v>
      </c>
      <c r="F139" s="53" t="s">
        <v>479</v>
      </c>
      <c r="G139" s="35" t="s">
        <v>44</v>
      </c>
      <c r="H139" s="37">
        <v>2869.2</v>
      </c>
      <c r="I139" s="65"/>
      <c r="J139" s="83">
        <v>2844.5</v>
      </c>
      <c r="K139" s="37">
        <f t="shared" si="8"/>
        <v>0</v>
      </c>
      <c r="L139" s="38">
        <f t="shared" si="9"/>
        <v>0</v>
      </c>
      <c r="M139" s="80">
        <v>1</v>
      </c>
      <c r="N139" s="27">
        <f t="shared" si="10"/>
        <v>0</v>
      </c>
      <c r="O139" s="27">
        <f t="shared" si="11"/>
        <v>0</v>
      </c>
    </row>
    <row r="140" spans="1:15" s="19" customFormat="1" ht="33.75">
      <c r="A140" s="32">
        <v>935</v>
      </c>
      <c r="B140" s="53">
        <v>1087666</v>
      </c>
      <c r="C140" s="53" t="s">
        <v>475</v>
      </c>
      <c r="D140" s="53" t="s">
        <v>476</v>
      </c>
      <c r="E140" s="53" t="s">
        <v>124</v>
      </c>
      <c r="F140" s="53" t="s">
        <v>480</v>
      </c>
      <c r="G140" s="35" t="s">
        <v>44</v>
      </c>
      <c r="H140" s="37">
        <v>5372.3</v>
      </c>
      <c r="I140" s="65"/>
      <c r="J140" s="83">
        <v>5326.1</v>
      </c>
      <c r="K140" s="37">
        <f t="shared" si="8"/>
        <v>0</v>
      </c>
      <c r="L140" s="38">
        <f t="shared" si="9"/>
        <v>0</v>
      </c>
      <c r="M140" s="80">
        <v>1</v>
      </c>
      <c r="N140" s="27">
        <f t="shared" si="10"/>
        <v>0</v>
      </c>
      <c r="O140" s="27">
        <f t="shared" si="11"/>
        <v>0</v>
      </c>
    </row>
    <row r="141" spans="1:15" s="19" customFormat="1" ht="22.5">
      <c r="A141" s="32">
        <v>936</v>
      </c>
      <c r="B141" s="34" t="s">
        <v>481</v>
      </c>
      <c r="C141" s="34" t="s">
        <v>482</v>
      </c>
      <c r="D141" s="34" t="s">
        <v>483</v>
      </c>
      <c r="E141" s="34" t="s">
        <v>484</v>
      </c>
      <c r="F141" s="34" t="s">
        <v>485</v>
      </c>
      <c r="G141" s="35" t="s">
        <v>44</v>
      </c>
      <c r="H141" s="72">
        <v>733.8</v>
      </c>
      <c r="I141" s="63"/>
      <c r="J141" s="83">
        <v>727.5</v>
      </c>
      <c r="K141" s="37">
        <f t="shared" si="8"/>
        <v>0</v>
      </c>
      <c r="L141" s="38">
        <f t="shared" si="9"/>
        <v>0</v>
      </c>
      <c r="M141" s="80">
        <v>1</v>
      </c>
      <c r="N141" s="27">
        <f t="shared" si="10"/>
        <v>0</v>
      </c>
      <c r="O141" s="27">
        <f t="shared" si="11"/>
        <v>0</v>
      </c>
    </row>
    <row r="142" spans="1:15" s="19" customFormat="1" ht="22.5">
      <c r="A142" s="32">
        <v>937</v>
      </c>
      <c r="B142" s="34" t="s">
        <v>486</v>
      </c>
      <c r="C142" s="34" t="s">
        <v>482</v>
      </c>
      <c r="D142" s="34" t="s">
        <v>483</v>
      </c>
      <c r="E142" s="34" t="s">
        <v>484</v>
      </c>
      <c r="F142" s="34" t="s">
        <v>487</v>
      </c>
      <c r="G142" s="35" t="s">
        <v>44</v>
      </c>
      <c r="H142" s="50">
        <v>1467.6</v>
      </c>
      <c r="I142" s="63"/>
      <c r="J142" s="83">
        <v>1455</v>
      </c>
      <c r="K142" s="37">
        <f t="shared" si="8"/>
        <v>0</v>
      </c>
      <c r="L142" s="38">
        <f t="shared" si="9"/>
        <v>0</v>
      </c>
      <c r="M142" s="80">
        <v>1</v>
      </c>
      <c r="N142" s="27">
        <f t="shared" si="10"/>
        <v>0</v>
      </c>
      <c r="O142" s="27">
        <f t="shared" si="11"/>
        <v>0</v>
      </c>
    </row>
    <row r="143" spans="1:15" s="19" customFormat="1" ht="22.5">
      <c r="A143" s="32">
        <v>938</v>
      </c>
      <c r="B143" s="34" t="s">
        <v>488</v>
      </c>
      <c r="C143" s="34" t="s">
        <v>482</v>
      </c>
      <c r="D143" s="34" t="s">
        <v>483</v>
      </c>
      <c r="E143" s="34" t="s">
        <v>484</v>
      </c>
      <c r="F143" s="34" t="s">
        <v>489</v>
      </c>
      <c r="G143" s="35" t="s">
        <v>44</v>
      </c>
      <c r="H143" s="50">
        <v>2489.9</v>
      </c>
      <c r="I143" s="63"/>
      <c r="J143" s="83">
        <v>2468.5</v>
      </c>
      <c r="K143" s="37">
        <f t="shared" si="8"/>
        <v>0</v>
      </c>
      <c r="L143" s="38">
        <f t="shared" si="9"/>
        <v>0</v>
      </c>
      <c r="M143" s="80">
        <v>1</v>
      </c>
      <c r="N143" s="27">
        <f t="shared" si="10"/>
        <v>0</v>
      </c>
      <c r="O143" s="27">
        <f t="shared" si="11"/>
        <v>0</v>
      </c>
    </row>
    <row r="144" spans="1:15" s="19" customFormat="1" ht="22.5">
      <c r="A144" s="32">
        <v>939</v>
      </c>
      <c r="B144" s="34" t="s">
        <v>490</v>
      </c>
      <c r="C144" s="34" t="s">
        <v>482</v>
      </c>
      <c r="D144" s="34" t="s">
        <v>483</v>
      </c>
      <c r="E144" s="34" t="s">
        <v>484</v>
      </c>
      <c r="F144" s="34" t="s">
        <v>491</v>
      </c>
      <c r="G144" s="35" t="s">
        <v>44</v>
      </c>
      <c r="H144" s="50">
        <v>2459.4</v>
      </c>
      <c r="I144" s="63"/>
      <c r="J144" s="83">
        <v>2438.2</v>
      </c>
      <c r="K144" s="37">
        <f t="shared" si="8"/>
        <v>0</v>
      </c>
      <c r="L144" s="38">
        <f t="shared" si="9"/>
        <v>0</v>
      </c>
      <c r="M144" s="80">
        <v>1</v>
      </c>
      <c r="N144" s="27">
        <f t="shared" si="10"/>
        <v>0</v>
      </c>
      <c r="O144" s="27">
        <f t="shared" si="11"/>
        <v>0</v>
      </c>
    </row>
    <row r="145" spans="1:15" s="19" customFormat="1" ht="33.75">
      <c r="A145" s="32">
        <v>946</v>
      </c>
      <c r="B145" s="33" t="s">
        <v>492</v>
      </c>
      <c r="C145" s="34" t="s">
        <v>493</v>
      </c>
      <c r="D145" s="34" t="s">
        <v>494</v>
      </c>
      <c r="E145" s="34" t="s">
        <v>124</v>
      </c>
      <c r="F145" s="34" t="s">
        <v>495</v>
      </c>
      <c r="G145" s="35" t="s">
        <v>44</v>
      </c>
      <c r="H145" s="50">
        <v>329.7</v>
      </c>
      <c r="I145" s="58"/>
      <c r="J145" s="37">
        <v>318.19</v>
      </c>
      <c r="K145" s="37">
        <f t="shared" si="8"/>
        <v>0</v>
      </c>
      <c r="L145" s="38">
        <f t="shared" si="9"/>
        <v>0</v>
      </c>
      <c r="M145" s="80">
        <v>2</v>
      </c>
      <c r="N145" s="27">
        <f t="shared" si="10"/>
        <v>0</v>
      </c>
      <c r="O145" s="27">
        <f t="shared" si="11"/>
        <v>0</v>
      </c>
    </row>
    <row r="146" spans="1:15" s="19" customFormat="1" ht="33.75">
      <c r="A146" s="32">
        <v>947</v>
      </c>
      <c r="B146" s="33" t="s">
        <v>496</v>
      </c>
      <c r="C146" s="34" t="s">
        <v>493</v>
      </c>
      <c r="D146" s="34" t="s">
        <v>494</v>
      </c>
      <c r="E146" s="34" t="s">
        <v>124</v>
      </c>
      <c r="F146" s="34" t="s">
        <v>497</v>
      </c>
      <c r="G146" s="35" t="s">
        <v>44</v>
      </c>
      <c r="H146" s="50">
        <v>493.7</v>
      </c>
      <c r="I146" s="58"/>
      <c r="J146" s="83">
        <v>469.7</v>
      </c>
      <c r="K146" s="37">
        <f t="shared" si="8"/>
        <v>0</v>
      </c>
      <c r="L146" s="38">
        <f t="shared" si="9"/>
        <v>0</v>
      </c>
      <c r="M146" s="80">
        <v>2</v>
      </c>
      <c r="N146" s="27">
        <f t="shared" si="10"/>
        <v>0</v>
      </c>
      <c r="O146" s="27">
        <f t="shared" si="11"/>
        <v>0</v>
      </c>
    </row>
    <row r="147" spans="1:15" s="19" customFormat="1" ht="22.5">
      <c r="A147" s="32">
        <v>949</v>
      </c>
      <c r="B147" s="33" t="s">
        <v>498</v>
      </c>
      <c r="C147" s="34" t="s">
        <v>499</v>
      </c>
      <c r="D147" s="34" t="s">
        <v>500</v>
      </c>
      <c r="E147" s="34" t="s">
        <v>358</v>
      </c>
      <c r="F147" s="34" t="s">
        <v>501</v>
      </c>
      <c r="G147" s="35" t="s">
        <v>44</v>
      </c>
      <c r="H147" s="50">
        <v>128.9</v>
      </c>
      <c r="I147" s="63"/>
      <c r="J147" s="37">
        <v>126.33</v>
      </c>
      <c r="K147" s="37">
        <f t="shared" si="8"/>
        <v>0</v>
      </c>
      <c r="L147" s="38">
        <f t="shared" si="9"/>
        <v>0</v>
      </c>
      <c r="M147" s="80">
        <v>3</v>
      </c>
      <c r="N147" s="27">
        <f t="shared" si="10"/>
        <v>0</v>
      </c>
      <c r="O147" s="27">
        <f t="shared" si="11"/>
        <v>0</v>
      </c>
    </row>
    <row r="148" spans="1:15" s="19" customFormat="1" ht="22.5">
      <c r="A148" s="32">
        <v>958</v>
      </c>
      <c r="B148" s="34" t="s">
        <v>502</v>
      </c>
      <c r="C148" s="34" t="s">
        <v>503</v>
      </c>
      <c r="D148" s="34" t="s">
        <v>504</v>
      </c>
      <c r="E148" s="34" t="s">
        <v>92</v>
      </c>
      <c r="F148" s="34" t="s">
        <v>505</v>
      </c>
      <c r="G148" s="35" t="s">
        <v>44</v>
      </c>
      <c r="H148" s="73">
        <v>263</v>
      </c>
      <c r="I148" s="63"/>
      <c r="J148" s="37">
        <v>258.5</v>
      </c>
      <c r="K148" s="37">
        <f t="shared" si="8"/>
        <v>0</v>
      </c>
      <c r="L148" s="38">
        <f t="shared" si="9"/>
        <v>0</v>
      </c>
      <c r="M148" s="80">
        <v>3</v>
      </c>
      <c r="N148" s="27">
        <f t="shared" si="10"/>
        <v>0</v>
      </c>
      <c r="O148" s="27">
        <f t="shared" si="11"/>
        <v>0</v>
      </c>
    </row>
    <row r="149" spans="1:15" s="19" customFormat="1" ht="22.5">
      <c r="A149" s="32">
        <v>960</v>
      </c>
      <c r="B149" s="34" t="s">
        <v>506</v>
      </c>
      <c r="C149" s="34" t="s">
        <v>503</v>
      </c>
      <c r="D149" s="34" t="s">
        <v>507</v>
      </c>
      <c r="E149" s="34" t="s">
        <v>440</v>
      </c>
      <c r="F149" s="34" t="s">
        <v>508</v>
      </c>
      <c r="G149" s="35" t="s">
        <v>44</v>
      </c>
      <c r="H149" s="50">
        <v>417.6</v>
      </c>
      <c r="I149" s="58"/>
      <c r="J149" s="37">
        <v>413.47</v>
      </c>
      <c r="K149" s="37">
        <f t="shared" si="8"/>
        <v>0</v>
      </c>
      <c r="L149" s="38">
        <f t="shared" si="9"/>
        <v>0</v>
      </c>
      <c r="M149" s="80">
        <v>2</v>
      </c>
      <c r="N149" s="27">
        <f t="shared" si="10"/>
        <v>0</v>
      </c>
      <c r="O149" s="27">
        <f t="shared" si="11"/>
        <v>0</v>
      </c>
    </row>
    <row r="150" spans="1:15" s="19" customFormat="1" ht="33.75">
      <c r="A150" s="32">
        <v>961</v>
      </c>
      <c r="B150" s="34" t="s">
        <v>509</v>
      </c>
      <c r="C150" s="34" t="s">
        <v>503</v>
      </c>
      <c r="D150" s="34" t="s">
        <v>510</v>
      </c>
      <c r="E150" s="34" t="s">
        <v>511</v>
      </c>
      <c r="F150" s="34" t="s">
        <v>512</v>
      </c>
      <c r="G150" s="35" t="s">
        <v>44</v>
      </c>
      <c r="H150" s="50">
        <v>488.3</v>
      </c>
      <c r="I150" s="58"/>
      <c r="J150" s="37">
        <v>483.47</v>
      </c>
      <c r="K150" s="37">
        <f t="shared" si="8"/>
        <v>0</v>
      </c>
      <c r="L150" s="38">
        <f t="shared" si="9"/>
        <v>0</v>
      </c>
      <c r="M150" s="80">
        <v>2</v>
      </c>
      <c r="N150" s="27">
        <f t="shared" si="10"/>
        <v>0</v>
      </c>
      <c r="O150" s="27">
        <f t="shared" si="11"/>
        <v>0</v>
      </c>
    </row>
    <row r="151" spans="1:15" s="19" customFormat="1" ht="22.5">
      <c r="A151" s="32">
        <v>966</v>
      </c>
      <c r="B151" s="34" t="s">
        <v>513</v>
      </c>
      <c r="C151" s="34" t="s">
        <v>514</v>
      </c>
      <c r="D151" s="34" t="s">
        <v>515</v>
      </c>
      <c r="E151" s="34" t="s">
        <v>92</v>
      </c>
      <c r="F151" s="34" t="s">
        <v>161</v>
      </c>
      <c r="G151" s="35" t="s">
        <v>44</v>
      </c>
      <c r="H151" s="50">
        <v>145.2</v>
      </c>
      <c r="I151" s="58"/>
      <c r="J151" s="37">
        <v>143.76</v>
      </c>
      <c r="K151" s="37">
        <f t="shared" si="8"/>
        <v>0</v>
      </c>
      <c r="L151" s="38">
        <f t="shared" si="9"/>
        <v>0</v>
      </c>
      <c r="M151" s="80">
        <v>2</v>
      </c>
      <c r="N151" s="27">
        <f t="shared" si="10"/>
        <v>0</v>
      </c>
      <c r="O151" s="27">
        <f t="shared" si="11"/>
        <v>0</v>
      </c>
    </row>
    <row r="152" spans="1:15" s="19" customFormat="1" ht="22.5">
      <c r="A152" s="32">
        <v>967</v>
      </c>
      <c r="B152" s="34" t="s">
        <v>516</v>
      </c>
      <c r="C152" s="34" t="s">
        <v>514</v>
      </c>
      <c r="D152" s="34" t="s">
        <v>515</v>
      </c>
      <c r="E152" s="34" t="s">
        <v>92</v>
      </c>
      <c r="F152" s="34" t="s">
        <v>235</v>
      </c>
      <c r="G152" s="35" t="s">
        <v>44</v>
      </c>
      <c r="H152" s="50">
        <v>310.4</v>
      </c>
      <c r="I152" s="58"/>
      <c r="J152" s="37">
        <v>307.33</v>
      </c>
      <c r="K152" s="37">
        <f t="shared" si="8"/>
        <v>0</v>
      </c>
      <c r="L152" s="38">
        <f t="shared" si="9"/>
        <v>0</v>
      </c>
      <c r="M152" s="80">
        <v>2</v>
      </c>
      <c r="N152" s="27">
        <f t="shared" si="10"/>
        <v>0</v>
      </c>
      <c r="O152" s="27">
        <f t="shared" si="11"/>
        <v>0</v>
      </c>
    </row>
    <row r="153" spans="1:15" s="19" customFormat="1" ht="22.5">
      <c r="A153" s="32">
        <v>968</v>
      </c>
      <c r="B153" s="34" t="s">
        <v>517</v>
      </c>
      <c r="C153" s="34" t="s">
        <v>514</v>
      </c>
      <c r="D153" s="34" t="s">
        <v>515</v>
      </c>
      <c r="E153" s="34" t="s">
        <v>92</v>
      </c>
      <c r="F153" s="34" t="s">
        <v>104</v>
      </c>
      <c r="G153" s="35" t="s">
        <v>44</v>
      </c>
      <c r="H153" s="50">
        <v>572.3</v>
      </c>
      <c r="I153" s="58"/>
      <c r="J153" s="37">
        <v>566.63</v>
      </c>
      <c r="K153" s="37">
        <f t="shared" si="8"/>
        <v>0</v>
      </c>
      <c r="L153" s="38">
        <f t="shared" si="9"/>
        <v>0</v>
      </c>
      <c r="M153" s="80">
        <v>2</v>
      </c>
      <c r="N153" s="27">
        <f t="shared" si="10"/>
        <v>0</v>
      </c>
      <c r="O153" s="27">
        <f t="shared" si="11"/>
        <v>0</v>
      </c>
    </row>
    <row r="154" spans="1:15" s="19" customFormat="1" ht="22.5">
      <c r="A154" s="32">
        <v>980</v>
      </c>
      <c r="B154" s="34" t="s">
        <v>518</v>
      </c>
      <c r="C154" s="34" t="s">
        <v>519</v>
      </c>
      <c r="D154" s="34" t="s">
        <v>520</v>
      </c>
      <c r="E154" s="34" t="s">
        <v>130</v>
      </c>
      <c r="F154" s="34" t="s">
        <v>521</v>
      </c>
      <c r="G154" s="35" t="s">
        <v>44</v>
      </c>
      <c r="H154" s="50">
        <v>280.3</v>
      </c>
      <c r="I154" s="58"/>
      <c r="J154" s="83">
        <v>277.9</v>
      </c>
      <c r="K154" s="37">
        <f t="shared" si="8"/>
        <v>0</v>
      </c>
      <c r="L154" s="38">
        <f t="shared" si="9"/>
        <v>0</v>
      </c>
      <c r="M154" s="80">
        <v>2</v>
      </c>
      <c r="N154" s="27">
        <f t="shared" si="10"/>
        <v>0</v>
      </c>
      <c r="O154" s="27">
        <f t="shared" si="11"/>
        <v>0</v>
      </c>
    </row>
    <row r="155" spans="1:15" s="19" customFormat="1" ht="22.5">
      <c r="A155" s="32">
        <v>981</v>
      </c>
      <c r="B155" s="34" t="s">
        <v>522</v>
      </c>
      <c r="C155" s="34" t="s">
        <v>519</v>
      </c>
      <c r="D155" s="34" t="s">
        <v>520</v>
      </c>
      <c r="E155" s="34" t="s">
        <v>130</v>
      </c>
      <c r="F155" s="34" t="s">
        <v>230</v>
      </c>
      <c r="G155" s="35" t="s">
        <v>44</v>
      </c>
      <c r="H155" s="50">
        <v>650.1</v>
      </c>
      <c r="I155" s="58"/>
      <c r="J155" s="83">
        <v>644.5</v>
      </c>
      <c r="K155" s="37">
        <f t="shared" si="8"/>
        <v>0</v>
      </c>
      <c r="L155" s="38">
        <f t="shared" si="9"/>
        <v>0</v>
      </c>
      <c r="M155" s="80">
        <v>1</v>
      </c>
      <c r="N155" s="27">
        <f t="shared" si="10"/>
        <v>0</v>
      </c>
      <c r="O155" s="27">
        <f t="shared" si="11"/>
        <v>0</v>
      </c>
    </row>
    <row r="156" spans="1:15" s="19" customFormat="1" ht="22.5">
      <c r="A156" s="32">
        <v>982</v>
      </c>
      <c r="B156" s="34" t="s">
        <v>523</v>
      </c>
      <c r="C156" s="34" t="s">
        <v>519</v>
      </c>
      <c r="D156" s="34" t="s">
        <v>520</v>
      </c>
      <c r="E156" s="34" t="s">
        <v>130</v>
      </c>
      <c r="F156" s="34" t="s">
        <v>232</v>
      </c>
      <c r="G156" s="35" t="s">
        <v>44</v>
      </c>
      <c r="H156" s="50">
        <v>1153.3</v>
      </c>
      <c r="I156" s="58"/>
      <c r="J156" s="83">
        <v>1143.4</v>
      </c>
      <c r="K156" s="37">
        <f t="shared" si="8"/>
        <v>0</v>
      </c>
      <c r="L156" s="38">
        <f t="shared" si="9"/>
        <v>0</v>
      </c>
      <c r="M156" s="80">
        <v>1</v>
      </c>
      <c r="N156" s="27">
        <f t="shared" si="10"/>
        <v>0</v>
      </c>
      <c r="O156" s="27">
        <f t="shared" si="11"/>
        <v>0</v>
      </c>
    </row>
    <row r="157" spans="1:15" s="19" customFormat="1" ht="33.75">
      <c r="A157" s="32">
        <v>1034</v>
      </c>
      <c r="B157" s="34" t="s">
        <v>524</v>
      </c>
      <c r="C157" s="34" t="s">
        <v>525</v>
      </c>
      <c r="D157" s="34" t="s">
        <v>526</v>
      </c>
      <c r="E157" s="34" t="s">
        <v>92</v>
      </c>
      <c r="F157" s="34" t="s">
        <v>527</v>
      </c>
      <c r="G157" s="35" t="s">
        <v>44</v>
      </c>
      <c r="H157" s="50">
        <v>2283.3</v>
      </c>
      <c r="I157" s="58"/>
      <c r="J157" s="37">
        <v>2237.86</v>
      </c>
      <c r="K157" s="37">
        <f t="shared" si="8"/>
        <v>0</v>
      </c>
      <c r="L157" s="38">
        <f t="shared" si="9"/>
        <v>0</v>
      </c>
      <c r="M157" s="80">
        <v>1</v>
      </c>
      <c r="N157" s="27">
        <f t="shared" si="10"/>
        <v>0</v>
      </c>
      <c r="O157" s="27">
        <f t="shared" si="11"/>
        <v>0</v>
      </c>
    </row>
    <row r="158" spans="1:15" s="19" customFormat="1" ht="33.75">
      <c r="A158" s="32">
        <v>1037</v>
      </c>
      <c r="B158" s="53" t="s">
        <v>528</v>
      </c>
      <c r="C158" s="53" t="s">
        <v>529</v>
      </c>
      <c r="D158" s="53" t="s">
        <v>530</v>
      </c>
      <c r="E158" s="53" t="s">
        <v>130</v>
      </c>
      <c r="F158" s="53" t="s">
        <v>531</v>
      </c>
      <c r="G158" s="35" t="s">
        <v>44</v>
      </c>
      <c r="H158" s="74">
        <v>7028.1</v>
      </c>
      <c r="I158" s="55"/>
      <c r="J158" s="83">
        <v>4720.6</v>
      </c>
      <c r="K158" s="37">
        <f t="shared" si="8"/>
        <v>0</v>
      </c>
      <c r="L158" s="38">
        <f t="shared" si="9"/>
        <v>0</v>
      </c>
      <c r="M158" s="80">
        <v>2</v>
      </c>
      <c r="N158" s="27">
        <f t="shared" si="10"/>
        <v>0</v>
      </c>
      <c r="O158" s="27">
        <f t="shared" si="11"/>
        <v>0</v>
      </c>
    </row>
    <row r="159" spans="1:15" s="19" customFormat="1" ht="33.75">
      <c r="A159" s="32">
        <v>1038</v>
      </c>
      <c r="B159" s="53" t="s">
        <v>532</v>
      </c>
      <c r="C159" s="53" t="s">
        <v>529</v>
      </c>
      <c r="D159" s="53" t="s">
        <v>530</v>
      </c>
      <c r="E159" s="53" t="s">
        <v>130</v>
      </c>
      <c r="F159" s="53" t="s">
        <v>533</v>
      </c>
      <c r="G159" s="35" t="s">
        <v>44</v>
      </c>
      <c r="H159" s="74">
        <v>7379</v>
      </c>
      <c r="I159" s="55"/>
      <c r="J159" s="83">
        <v>4959.4</v>
      </c>
      <c r="K159" s="37">
        <f t="shared" si="8"/>
        <v>0</v>
      </c>
      <c r="L159" s="38">
        <f t="shared" si="9"/>
        <v>0</v>
      </c>
      <c r="M159" s="80">
        <v>2</v>
      </c>
      <c r="N159" s="27">
        <f t="shared" si="10"/>
        <v>0</v>
      </c>
      <c r="O159" s="27">
        <f t="shared" si="11"/>
        <v>0</v>
      </c>
    </row>
    <row r="160" spans="1:15" s="19" customFormat="1" ht="33.75">
      <c r="A160" s="32">
        <v>1044</v>
      </c>
      <c r="B160" s="53" t="s">
        <v>534</v>
      </c>
      <c r="C160" s="53" t="s">
        <v>535</v>
      </c>
      <c r="D160" s="53" t="s">
        <v>536</v>
      </c>
      <c r="E160" s="53" t="s">
        <v>124</v>
      </c>
      <c r="F160" s="53" t="s">
        <v>537</v>
      </c>
      <c r="G160" s="35" t="s">
        <v>44</v>
      </c>
      <c r="H160" s="54">
        <v>550.4</v>
      </c>
      <c r="I160" s="55"/>
      <c r="J160" s="37">
        <v>536.14</v>
      </c>
      <c r="K160" s="37">
        <f t="shared" si="8"/>
        <v>0</v>
      </c>
      <c r="L160" s="38">
        <f t="shared" si="9"/>
        <v>0</v>
      </c>
      <c r="M160" s="80">
        <v>2</v>
      </c>
      <c r="N160" s="27">
        <f t="shared" si="10"/>
        <v>0</v>
      </c>
      <c r="O160" s="27">
        <f t="shared" si="11"/>
        <v>0</v>
      </c>
    </row>
    <row r="161" spans="1:15" s="19" customFormat="1" ht="33.75">
      <c r="A161" s="32">
        <v>1045</v>
      </c>
      <c r="B161" s="53" t="s">
        <v>538</v>
      </c>
      <c r="C161" s="53" t="s">
        <v>535</v>
      </c>
      <c r="D161" s="53" t="s">
        <v>536</v>
      </c>
      <c r="E161" s="53" t="s">
        <v>124</v>
      </c>
      <c r="F161" s="53" t="s">
        <v>539</v>
      </c>
      <c r="G161" s="35" t="s">
        <v>44</v>
      </c>
      <c r="H161" s="54">
        <v>1071.5</v>
      </c>
      <c r="I161" s="55"/>
      <c r="J161" s="37">
        <v>1043.75</v>
      </c>
      <c r="K161" s="37">
        <f t="shared" si="8"/>
        <v>0</v>
      </c>
      <c r="L161" s="38">
        <f t="shared" si="9"/>
        <v>0</v>
      </c>
      <c r="M161" s="80">
        <v>2</v>
      </c>
      <c r="N161" s="27">
        <f t="shared" si="10"/>
        <v>0</v>
      </c>
      <c r="O161" s="27">
        <f t="shared" si="11"/>
        <v>0</v>
      </c>
    </row>
    <row r="162" spans="1:15" s="19" customFormat="1" ht="33.75">
      <c r="A162" s="32">
        <v>1046</v>
      </c>
      <c r="B162" s="53" t="s">
        <v>540</v>
      </c>
      <c r="C162" s="53" t="s">
        <v>535</v>
      </c>
      <c r="D162" s="53" t="s">
        <v>536</v>
      </c>
      <c r="E162" s="53" t="s">
        <v>124</v>
      </c>
      <c r="F162" s="53" t="s">
        <v>541</v>
      </c>
      <c r="G162" s="35" t="s">
        <v>44</v>
      </c>
      <c r="H162" s="54">
        <v>1865</v>
      </c>
      <c r="I162" s="55"/>
      <c r="J162" s="37">
        <v>1816.7</v>
      </c>
      <c r="K162" s="37">
        <f t="shared" si="8"/>
        <v>0</v>
      </c>
      <c r="L162" s="38">
        <f t="shared" si="9"/>
        <v>0</v>
      </c>
      <c r="M162" s="80">
        <v>2</v>
      </c>
      <c r="N162" s="27">
        <f t="shared" si="10"/>
        <v>0</v>
      </c>
      <c r="O162" s="27">
        <f t="shared" si="11"/>
        <v>0</v>
      </c>
    </row>
    <row r="163" spans="1:15" s="19" customFormat="1" ht="22.5">
      <c r="A163" s="32">
        <v>1071</v>
      </c>
      <c r="B163" s="53" t="s">
        <v>542</v>
      </c>
      <c r="C163" s="53" t="s">
        <v>543</v>
      </c>
      <c r="D163" s="53" t="s">
        <v>544</v>
      </c>
      <c r="E163" s="53" t="s">
        <v>545</v>
      </c>
      <c r="F163" s="53" t="s">
        <v>546</v>
      </c>
      <c r="G163" s="35" t="s">
        <v>44</v>
      </c>
      <c r="H163" s="54">
        <v>2367.5</v>
      </c>
      <c r="I163" s="55"/>
      <c r="J163" s="37">
        <v>2344.06</v>
      </c>
      <c r="K163" s="37">
        <f t="shared" si="8"/>
        <v>0</v>
      </c>
      <c r="L163" s="38">
        <f t="shared" si="9"/>
        <v>0</v>
      </c>
      <c r="M163" s="80">
        <v>2</v>
      </c>
      <c r="N163" s="27">
        <f t="shared" si="10"/>
        <v>0</v>
      </c>
      <c r="O163" s="27">
        <f t="shared" si="11"/>
        <v>0</v>
      </c>
    </row>
    <row r="164" spans="1:15" s="19" customFormat="1" ht="22.5">
      <c r="A164" s="32">
        <v>1072</v>
      </c>
      <c r="B164" s="34" t="s">
        <v>547</v>
      </c>
      <c r="C164" s="34" t="s">
        <v>548</v>
      </c>
      <c r="D164" s="34" t="s">
        <v>549</v>
      </c>
      <c r="E164" s="34" t="s">
        <v>545</v>
      </c>
      <c r="F164" s="34" t="s">
        <v>550</v>
      </c>
      <c r="G164" s="35" t="s">
        <v>44</v>
      </c>
      <c r="H164" s="50">
        <v>105</v>
      </c>
      <c r="I164" s="58"/>
      <c r="J164" s="37">
        <v>102.91</v>
      </c>
      <c r="K164" s="37">
        <f t="shared" si="8"/>
        <v>0</v>
      </c>
      <c r="L164" s="38">
        <f t="shared" si="9"/>
        <v>0</v>
      </c>
      <c r="M164" s="80">
        <v>3</v>
      </c>
      <c r="N164" s="27">
        <f t="shared" si="10"/>
        <v>0</v>
      </c>
      <c r="O164" s="27">
        <f t="shared" si="11"/>
        <v>0</v>
      </c>
    </row>
    <row r="165" spans="1:15" s="19" customFormat="1" ht="22.5">
      <c r="A165" s="32">
        <v>1100</v>
      </c>
      <c r="B165" s="33" t="s">
        <v>551</v>
      </c>
      <c r="C165" s="34" t="s">
        <v>552</v>
      </c>
      <c r="D165" s="34" t="s">
        <v>553</v>
      </c>
      <c r="E165" s="34" t="s">
        <v>130</v>
      </c>
      <c r="F165" s="34" t="s">
        <v>153</v>
      </c>
      <c r="G165" s="35" t="s">
        <v>44</v>
      </c>
      <c r="H165" s="50">
        <v>915.8</v>
      </c>
      <c r="I165" s="58"/>
      <c r="J165" s="37">
        <v>906.64</v>
      </c>
      <c r="K165" s="37">
        <f t="shared" si="8"/>
        <v>0</v>
      </c>
      <c r="L165" s="38">
        <f t="shared" si="9"/>
        <v>0</v>
      </c>
      <c r="M165" s="80">
        <v>1</v>
      </c>
      <c r="N165" s="27">
        <f t="shared" si="10"/>
        <v>0</v>
      </c>
      <c r="O165" s="27">
        <f t="shared" si="11"/>
        <v>0</v>
      </c>
    </row>
    <row r="166" spans="1:15" s="19" customFormat="1" ht="22.5">
      <c r="A166" s="32">
        <v>1101</v>
      </c>
      <c r="B166" s="33" t="s">
        <v>554</v>
      </c>
      <c r="C166" s="34" t="s">
        <v>552</v>
      </c>
      <c r="D166" s="34" t="s">
        <v>553</v>
      </c>
      <c r="E166" s="34" t="s">
        <v>130</v>
      </c>
      <c r="F166" s="34" t="s">
        <v>155</v>
      </c>
      <c r="G166" s="35" t="s">
        <v>44</v>
      </c>
      <c r="H166" s="50">
        <v>1822.6</v>
      </c>
      <c r="I166" s="58"/>
      <c r="J166" s="37">
        <v>1804.37</v>
      </c>
      <c r="K166" s="37">
        <f t="shared" si="8"/>
        <v>0</v>
      </c>
      <c r="L166" s="38">
        <f t="shared" si="9"/>
        <v>0</v>
      </c>
      <c r="M166" s="80">
        <v>1</v>
      </c>
      <c r="N166" s="27">
        <f t="shared" si="10"/>
        <v>0</v>
      </c>
      <c r="O166" s="27">
        <f t="shared" si="11"/>
        <v>0</v>
      </c>
    </row>
    <row r="167" spans="1:15" s="19" customFormat="1" ht="33.75">
      <c r="A167" s="32">
        <v>1108</v>
      </c>
      <c r="B167" s="52" t="s">
        <v>555</v>
      </c>
      <c r="C167" s="53" t="s">
        <v>556</v>
      </c>
      <c r="D167" s="53" t="s">
        <v>557</v>
      </c>
      <c r="E167" s="53" t="s">
        <v>124</v>
      </c>
      <c r="F167" s="53" t="s">
        <v>558</v>
      </c>
      <c r="G167" s="35" t="s">
        <v>44</v>
      </c>
      <c r="H167" s="54">
        <v>1093.3</v>
      </c>
      <c r="I167" s="55"/>
      <c r="J167" s="37">
        <v>1082.48</v>
      </c>
      <c r="K167" s="37">
        <f t="shared" si="8"/>
        <v>0</v>
      </c>
      <c r="L167" s="38">
        <f t="shared" si="9"/>
        <v>0</v>
      </c>
      <c r="M167" s="80">
        <v>3</v>
      </c>
      <c r="N167" s="27">
        <f t="shared" si="10"/>
        <v>0</v>
      </c>
      <c r="O167" s="27">
        <f t="shared" si="11"/>
        <v>0</v>
      </c>
    </row>
    <row r="168" spans="1:15" s="19" customFormat="1" ht="33.75">
      <c r="A168" s="32">
        <v>1109</v>
      </c>
      <c r="B168" s="52" t="s">
        <v>559</v>
      </c>
      <c r="C168" s="53" t="s">
        <v>556</v>
      </c>
      <c r="D168" s="53" t="s">
        <v>557</v>
      </c>
      <c r="E168" s="53" t="s">
        <v>124</v>
      </c>
      <c r="F168" s="53" t="s">
        <v>560</v>
      </c>
      <c r="G168" s="35" t="s">
        <v>44</v>
      </c>
      <c r="H168" s="54">
        <v>3588.3</v>
      </c>
      <c r="I168" s="55"/>
      <c r="J168" s="37">
        <v>3552.78</v>
      </c>
      <c r="K168" s="37">
        <f t="shared" si="8"/>
        <v>0</v>
      </c>
      <c r="L168" s="38">
        <f t="shared" si="9"/>
        <v>0</v>
      </c>
      <c r="M168" s="80">
        <v>3</v>
      </c>
      <c r="N168" s="27">
        <f t="shared" si="10"/>
        <v>0</v>
      </c>
      <c r="O168" s="27">
        <f t="shared" si="11"/>
        <v>0</v>
      </c>
    </row>
    <row r="169" spans="1:15" s="19" customFormat="1" ht="22.5">
      <c r="A169" s="32">
        <v>1127</v>
      </c>
      <c r="B169" s="33" t="s">
        <v>561</v>
      </c>
      <c r="C169" s="34" t="s">
        <v>562</v>
      </c>
      <c r="D169" s="34" t="s">
        <v>563</v>
      </c>
      <c r="E169" s="34" t="s">
        <v>130</v>
      </c>
      <c r="F169" s="34" t="s">
        <v>564</v>
      </c>
      <c r="G169" s="35" t="s">
        <v>44</v>
      </c>
      <c r="H169" s="50">
        <v>153.9</v>
      </c>
      <c r="I169" s="58"/>
      <c r="J169" s="83">
        <v>152.6</v>
      </c>
      <c r="K169" s="37">
        <f t="shared" si="8"/>
        <v>0</v>
      </c>
      <c r="L169" s="38">
        <f t="shared" si="9"/>
        <v>0</v>
      </c>
      <c r="M169" s="80">
        <v>1</v>
      </c>
      <c r="N169" s="27">
        <f t="shared" si="10"/>
        <v>0</v>
      </c>
      <c r="O169" s="27">
        <f t="shared" si="11"/>
        <v>0</v>
      </c>
    </row>
    <row r="170" spans="1:15" s="19" customFormat="1" ht="22.5">
      <c r="A170" s="32">
        <v>1128</v>
      </c>
      <c r="B170" s="33" t="s">
        <v>565</v>
      </c>
      <c r="C170" s="34" t="s">
        <v>562</v>
      </c>
      <c r="D170" s="34" t="s">
        <v>563</v>
      </c>
      <c r="E170" s="34" t="s">
        <v>130</v>
      </c>
      <c r="F170" s="34" t="s">
        <v>566</v>
      </c>
      <c r="G170" s="35" t="s">
        <v>44</v>
      </c>
      <c r="H170" s="50">
        <v>277</v>
      </c>
      <c r="I170" s="58"/>
      <c r="J170" s="83">
        <v>274.6</v>
      </c>
      <c r="K170" s="37">
        <f t="shared" si="8"/>
        <v>0</v>
      </c>
      <c r="L170" s="38">
        <f t="shared" si="9"/>
        <v>0</v>
      </c>
      <c r="M170" s="80">
        <v>1</v>
      </c>
      <c r="N170" s="27">
        <f t="shared" si="10"/>
        <v>0</v>
      </c>
      <c r="O170" s="27">
        <f t="shared" si="11"/>
        <v>0</v>
      </c>
    </row>
    <row r="171" spans="1:15" s="19" customFormat="1" ht="22.5">
      <c r="A171" s="32">
        <v>1129</v>
      </c>
      <c r="B171" s="33" t="s">
        <v>567</v>
      </c>
      <c r="C171" s="34" t="s">
        <v>562</v>
      </c>
      <c r="D171" s="34" t="s">
        <v>563</v>
      </c>
      <c r="E171" s="34" t="s">
        <v>130</v>
      </c>
      <c r="F171" s="34" t="s">
        <v>568</v>
      </c>
      <c r="G171" s="35" t="s">
        <v>44</v>
      </c>
      <c r="H171" s="50">
        <v>461.7</v>
      </c>
      <c r="I171" s="58"/>
      <c r="J171" s="83">
        <v>457.7</v>
      </c>
      <c r="K171" s="37">
        <f t="shared" si="8"/>
        <v>0</v>
      </c>
      <c r="L171" s="38">
        <f t="shared" si="9"/>
        <v>0</v>
      </c>
      <c r="M171" s="80">
        <v>1</v>
      </c>
      <c r="N171" s="27">
        <f t="shared" si="10"/>
        <v>0</v>
      </c>
      <c r="O171" s="27">
        <f t="shared" si="11"/>
        <v>0</v>
      </c>
    </row>
    <row r="172" spans="1:15" s="19" customFormat="1" ht="22.5">
      <c r="A172" s="32">
        <v>1130</v>
      </c>
      <c r="B172" s="34" t="s">
        <v>569</v>
      </c>
      <c r="C172" s="34" t="s">
        <v>562</v>
      </c>
      <c r="D172" s="34" t="s">
        <v>563</v>
      </c>
      <c r="E172" s="34" t="s">
        <v>130</v>
      </c>
      <c r="F172" s="34" t="s">
        <v>570</v>
      </c>
      <c r="G172" s="35" t="s">
        <v>44</v>
      </c>
      <c r="H172" s="50">
        <v>683.9</v>
      </c>
      <c r="I172" s="58"/>
      <c r="J172" s="83">
        <v>678</v>
      </c>
      <c r="K172" s="37">
        <f t="shared" si="8"/>
        <v>0</v>
      </c>
      <c r="L172" s="38">
        <f t="shared" si="9"/>
        <v>0</v>
      </c>
      <c r="M172" s="80">
        <v>1</v>
      </c>
      <c r="N172" s="27">
        <f t="shared" si="10"/>
        <v>0</v>
      </c>
      <c r="O172" s="27">
        <f t="shared" si="11"/>
        <v>0</v>
      </c>
    </row>
    <row r="173" spans="1:15" s="19" customFormat="1" ht="22.5">
      <c r="A173" s="32">
        <v>1144</v>
      </c>
      <c r="B173" s="33" t="s">
        <v>571</v>
      </c>
      <c r="C173" s="34" t="s">
        <v>562</v>
      </c>
      <c r="D173" s="34" t="s">
        <v>572</v>
      </c>
      <c r="E173" s="34" t="s">
        <v>130</v>
      </c>
      <c r="F173" s="34" t="s">
        <v>566</v>
      </c>
      <c r="G173" s="35" t="s">
        <v>44</v>
      </c>
      <c r="H173" s="50">
        <v>277</v>
      </c>
      <c r="I173" s="58"/>
      <c r="J173" s="37">
        <v>274.23</v>
      </c>
      <c r="K173" s="37">
        <f t="shared" si="8"/>
        <v>0</v>
      </c>
      <c r="L173" s="38">
        <f t="shared" si="9"/>
        <v>0</v>
      </c>
      <c r="M173" s="80">
        <v>1</v>
      </c>
      <c r="N173" s="27">
        <f t="shared" si="10"/>
        <v>0</v>
      </c>
      <c r="O173" s="27">
        <f t="shared" si="11"/>
        <v>0</v>
      </c>
    </row>
    <row r="174" spans="1:15" s="19" customFormat="1" ht="22.5">
      <c r="A174" s="32">
        <v>1145</v>
      </c>
      <c r="B174" s="34" t="s">
        <v>573</v>
      </c>
      <c r="C174" s="34" t="s">
        <v>562</v>
      </c>
      <c r="D174" s="34" t="s">
        <v>563</v>
      </c>
      <c r="E174" s="34" t="s">
        <v>574</v>
      </c>
      <c r="F174" s="34" t="s">
        <v>575</v>
      </c>
      <c r="G174" s="35" t="s">
        <v>44</v>
      </c>
      <c r="H174" s="50">
        <v>1475.1</v>
      </c>
      <c r="I174" s="58"/>
      <c r="J174" s="83">
        <v>1462.4</v>
      </c>
      <c r="K174" s="37">
        <f t="shared" si="8"/>
        <v>0</v>
      </c>
      <c r="L174" s="38">
        <f t="shared" si="9"/>
        <v>0</v>
      </c>
      <c r="M174" s="80">
        <v>1</v>
      </c>
      <c r="N174" s="27">
        <f t="shared" si="10"/>
        <v>0</v>
      </c>
      <c r="O174" s="27">
        <f t="shared" si="11"/>
        <v>0</v>
      </c>
    </row>
    <row r="175" spans="1:15" s="19" customFormat="1" ht="22.5">
      <c r="A175" s="32">
        <v>1160</v>
      </c>
      <c r="B175" s="34" t="s">
        <v>576</v>
      </c>
      <c r="C175" s="34" t="s">
        <v>577</v>
      </c>
      <c r="D175" s="34" t="s">
        <v>578</v>
      </c>
      <c r="E175" s="34" t="s">
        <v>92</v>
      </c>
      <c r="F175" s="34" t="s">
        <v>153</v>
      </c>
      <c r="G175" s="35" t="s">
        <v>44</v>
      </c>
      <c r="H175" s="50">
        <v>93.6</v>
      </c>
      <c r="I175" s="58"/>
      <c r="J175" s="37">
        <v>91.74</v>
      </c>
      <c r="K175" s="37">
        <f t="shared" si="8"/>
        <v>0</v>
      </c>
      <c r="L175" s="38">
        <f t="shared" si="9"/>
        <v>0</v>
      </c>
      <c r="M175" s="80">
        <v>3</v>
      </c>
      <c r="N175" s="27">
        <f t="shared" si="10"/>
        <v>0</v>
      </c>
      <c r="O175" s="27">
        <f t="shared" si="11"/>
        <v>0</v>
      </c>
    </row>
    <row r="176" spans="1:15" s="19" customFormat="1" ht="22.5">
      <c r="A176" s="32">
        <v>1185</v>
      </c>
      <c r="B176" s="53" t="s">
        <v>579</v>
      </c>
      <c r="C176" s="53" t="s">
        <v>580</v>
      </c>
      <c r="D176" s="53" t="s">
        <v>581</v>
      </c>
      <c r="E176" s="53" t="s">
        <v>130</v>
      </c>
      <c r="F176" s="53" t="s">
        <v>582</v>
      </c>
      <c r="G176" s="35" t="s">
        <v>44</v>
      </c>
      <c r="H176" s="54">
        <v>897</v>
      </c>
      <c r="I176" s="56"/>
      <c r="J176" s="37">
        <v>879.15</v>
      </c>
      <c r="K176" s="37">
        <f t="shared" si="8"/>
        <v>0</v>
      </c>
      <c r="L176" s="38">
        <f t="shared" si="9"/>
        <v>0</v>
      </c>
      <c r="M176" s="80">
        <v>3</v>
      </c>
      <c r="N176" s="27">
        <f t="shared" si="10"/>
        <v>0</v>
      </c>
      <c r="O176" s="27">
        <f t="shared" si="11"/>
        <v>0</v>
      </c>
    </row>
    <row r="177" spans="1:15" s="19" customFormat="1" ht="22.5">
      <c r="A177" s="32">
        <v>1186</v>
      </c>
      <c r="B177" s="53" t="s">
        <v>583</v>
      </c>
      <c r="C177" s="53" t="s">
        <v>584</v>
      </c>
      <c r="D177" s="53" t="s">
        <v>585</v>
      </c>
      <c r="E177" s="53" t="s">
        <v>130</v>
      </c>
      <c r="F177" s="53" t="s">
        <v>166</v>
      </c>
      <c r="G177" s="35" t="s">
        <v>44</v>
      </c>
      <c r="H177" s="54">
        <v>85.2</v>
      </c>
      <c r="I177" s="56"/>
      <c r="J177" s="37">
        <v>82.21</v>
      </c>
      <c r="K177" s="37">
        <f t="shared" si="8"/>
        <v>0</v>
      </c>
      <c r="L177" s="38">
        <f t="shared" si="9"/>
        <v>0</v>
      </c>
      <c r="M177" s="80">
        <v>1</v>
      </c>
      <c r="N177" s="27">
        <f t="shared" si="10"/>
        <v>0</v>
      </c>
      <c r="O177" s="27">
        <f t="shared" si="11"/>
        <v>0</v>
      </c>
    </row>
    <row r="178" spans="1:15" s="19" customFormat="1" ht="22.5">
      <c r="A178" s="32">
        <v>1197</v>
      </c>
      <c r="B178" s="34" t="s">
        <v>586</v>
      </c>
      <c r="C178" s="34" t="s">
        <v>587</v>
      </c>
      <c r="D178" s="34" t="s">
        <v>588</v>
      </c>
      <c r="E178" s="34" t="s">
        <v>243</v>
      </c>
      <c r="F178" s="34" t="s">
        <v>589</v>
      </c>
      <c r="G178" s="35" t="s">
        <v>44</v>
      </c>
      <c r="H178" s="72">
        <v>345.3</v>
      </c>
      <c r="I178" s="58"/>
      <c r="J178" s="37">
        <v>339.4</v>
      </c>
      <c r="K178" s="37">
        <f t="shared" si="8"/>
        <v>0</v>
      </c>
      <c r="L178" s="38">
        <f t="shared" si="9"/>
        <v>0</v>
      </c>
      <c r="M178" s="80">
        <v>3</v>
      </c>
      <c r="N178" s="27">
        <f t="shared" si="10"/>
        <v>0</v>
      </c>
      <c r="O178" s="27">
        <f t="shared" si="11"/>
        <v>0</v>
      </c>
    </row>
    <row r="179" spans="1:15" s="19" customFormat="1" ht="22.5">
      <c r="A179" s="32">
        <v>1206</v>
      </c>
      <c r="B179" s="53" t="s">
        <v>590</v>
      </c>
      <c r="C179" s="53" t="s">
        <v>591</v>
      </c>
      <c r="D179" s="53" t="s">
        <v>592</v>
      </c>
      <c r="E179" s="53" t="s">
        <v>130</v>
      </c>
      <c r="F179" s="53" t="s">
        <v>589</v>
      </c>
      <c r="G179" s="35" t="s">
        <v>44</v>
      </c>
      <c r="H179" s="54">
        <v>254.6</v>
      </c>
      <c r="I179" s="56"/>
      <c r="J179" s="37">
        <v>248.01</v>
      </c>
      <c r="K179" s="37">
        <f t="shared" si="8"/>
        <v>0</v>
      </c>
      <c r="L179" s="38">
        <f t="shared" si="9"/>
        <v>0</v>
      </c>
      <c r="M179" s="80">
        <v>2</v>
      </c>
      <c r="N179" s="27">
        <f t="shared" si="10"/>
        <v>0</v>
      </c>
      <c r="O179" s="27">
        <f t="shared" si="11"/>
        <v>0</v>
      </c>
    </row>
    <row r="180" spans="1:15" s="19" customFormat="1" ht="22.5">
      <c r="A180" s="32">
        <v>1226</v>
      </c>
      <c r="B180" s="52" t="s">
        <v>593</v>
      </c>
      <c r="C180" s="53" t="s">
        <v>594</v>
      </c>
      <c r="D180" s="53" t="s">
        <v>595</v>
      </c>
      <c r="E180" s="53" t="s">
        <v>130</v>
      </c>
      <c r="F180" s="53" t="s">
        <v>596</v>
      </c>
      <c r="G180" s="35" t="s">
        <v>44</v>
      </c>
      <c r="H180" s="54">
        <v>602.7</v>
      </c>
      <c r="I180" s="55"/>
      <c r="J180" s="83">
        <v>597.5</v>
      </c>
      <c r="K180" s="37">
        <f t="shared" si="8"/>
        <v>0</v>
      </c>
      <c r="L180" s="38">
        <f t="shared" si="9"/>
        <v>0</v>
      </c>
      <c r="M180" s="80">
        <v>1</v>
      </c>
      <c r="N180" s="27">
        <f t="shared" si="10"/>
        <v>0</v>
      </c>
      <c r="O180" s="27">
        <f t="shared" si="11"/>
        <v>0</v>
      </c>
    </row>
    <row r="181" spans="1:15" s="19" customFormat="1" ht="33.75">
      <c r="A181" s="32">
        <v>1235</v>
      </c>
      <c r="B181" s="53">
        <v>1089141</v>
      </c>
      <c r="C181" s="53" t="s">
        <v>597</v>
      </c>
      <c r="D181" s="53" t="s">
        <v>598</v>
      </c>
      <c r="E181" s="53" t="s">
        <v>96</v>
      </c>
      <c r="F181" s="53" t="s">
        <v>599</v>
      </c>
      <c r="G181" s="35" t="s">
        <v>44</v>
      </c>
      <c r="H181" s="54">
        <v>1254</v>
      </c>
      <c r="I181" s="55"/>
      <c r="J181" s="37">
        <v>1221.52</v>
      </c>
      <c r="K181" s="37">
        <f t="shared" si="8"/>
        <v>0</v>
      </c>
      <c r="L181" s="38">
        <f t="shared" si="9"/>
        <v>0</v>
      </c>
      <c r="M181" s="80">
        <v>2</v>
      </c>
      <c r="N181" s="27">
        <f t="shared" si="10"/>
        <v>0</v>
      </c>
      <c r="O181" s="27">
        <f t="shared" si="11"/>
        <v>0</v>
      </c>
    </row>
    <row r="182" spans="1:15" s="19" customFormat="1" ht="33.75">
      <c r="A182" s="32">
        <v>1236</v>
      </c>
      <c r="B182" s="53">
        <v>1089140</v>
      </c>
      <c r="C182" s="53" t="s">
        <v>597</v>
      </c>
      <c r="D182" s="53" t="s">
        <v>598</v>
      </c>
      <c r="E182" s="53" t="s">
        <v>96</v>
      </c>
      <c r="F182" s="53" t="s">
        <v>600</v>
      </c>
      <c r="G182" s="35" t="s">
        <v>44</v>
      </c>
      <c r="H182" s="54">
        <v>2168.6</v>
      </c>
      <c r="I182" s="55"/>
      <c r="J182" s="37">
        <v>2112.43</v>
      </c>
      <c r="K182" s="37">
        <f t="shared" si="8"/>
        <v>0</v>
      </c>
      <c r="L182" s="38">
        <f t="shared" si="9"/>
        <v>0</v>
      </c>
      <c r="M182" s="80">
        <v>2</v>
      </c>
      <c r="N182" s="27">
        <f t="shared" si="10"/>
        <v>0</v>
      </c>
      <c r="O182" s="27">
        <f t="shared" si="11"/>
        <v>0</v>
      </c>
    </row>
    <row r="183" spans="1:15" s="19" customFormat="1" ht="22.5">
      <c r="A183" s="32">
        <v>1237</v>
      </c>
      <c r="B183" s="52" t="s">
        <v>601</v>
      </c>
      <c r="C183" s="53" t="s">
        <v>602</v>
      </c>
      <c r="D183" s="53" t="s">
        <v>603</v>
      </c>
      <c r="E183" s="53" t="s">
        <v>290</v>
      </c>
      <c r="F183" s="53" t="s">
        <v>159</v>
      </c>
      <c r="G183" s="35" t="s">
        <v>44</v>
      </c>
      <c r="H183" s="54">
        <v>455.7</v>
      </c>
      <c r="I183" s="55"/>
      <c r="J183" s="83">
        <v>451.8</v>
      </c>
      <c r="K183" s="37">
        <f t="shared" si="8"/>
        <v>0</v>
      </c>
      <c r="L183" s="38">
        <f t="shared" si="9"/>
        <v>0</v>
      </c>
      <c r="M183" s="80">
        <v>1</v>
      </c>
      <c r="N183" s="27">
        <f t="shared" si="10"/>
        <v>0</v>
      </c>
      <c r="O183" s="27">
        <f t="shared" si="11"/>
        <v>0</v>
      </c>
    </row>
    <row r="184" spans="1:15" s="19" customFormat="1" ht="33.75">
      <c r="A184" s="32">
        <v>1252</v>
      </c>
      <c r="B184" s="33" t="s">
        <v>604</v>
      </c>
      <c r="C184" s="34" t="s">
        <v>605</v>
      </c>
      <c r="D184" s="34" t="s">
        <v>606</v>
      </c>
      <c r="E184" s="34" t="s">
        <v>124</v>
      </c>
      <c r="F184" s="34" t="s">
        <v>607</v>
      </c>
      <c r="G184" s="35" t="s">
        <v>44</v>
      </c>
      <c r="H184" s="37">
        <v>3490.3</v>
      </c>
      <c r="I184" s="58"/>
      <c r="J184" s="83">
        <v>3460.3</v>
      </c>
      <c r="K184" s="37">
        <f t="shared" si="8"/>
        <v>0</v>
      </c>
      <c r="L184" s="38">
        <f t="shared" si="9"/>
        <v>0</v>
      </c>
      <c r="M184" s="80">
        <v>1</v>
      </c>
      <c r="N184" s="27">
        <f t="shared" si="10"/>
        <v>0</v>
      </c>
      <c r="O184" s="27">
        <f t="shared" si="11"/>
        <v>0</v>
      </c>
    </row>
    <row r="185" spans="1:15" s="19" customFormat="1" ht="33.75">
      <c r="A185" s="32">
        <v>1253</v>
      </c>
      <c r="B185" s="33" t="s">
        <v>608</v>
      </c>
      <c r="C185" s="34" t="s">
        <v>605</v>
      </c>
      <c r="D185" s="34" t="s">
        <v>606</v>
      </c>
      <c r="E185" s="34" t="s">
        <v>124</v>
      </c>
      <c r="F185" s="34" t="s">
        <v>609</v>
      </c>
      <c r="G185" s="35" t="s">
        <v>44</v>
      </c>
      <c r="H185" s="37">
        <v>4143.7</v>
      </c>
      <c r="I185" s="58"/>
      <c r="J185" s="83">
        <v>4108.1</v>
      </c>
      <c r="K185" s="37">
        <f t="shared" si="8"/>
        <v>0</v>
      </c>
      <c r="L185" s="38">
        <f t="shared" si="9"/>
        <v>0</v>
      </c>
      <c r="M185" s="80">
        <v>1</v>
      </c>
      <c r="N185" s="27">
        <f t="shared" si="10"/>
        <v>0</v>
      </c>
      <c r="O185" s="27">
        <f t="shared" si="11"/>
        <v>0</v>
      </c>
    </row>
    <row r="186" spans="1:15" s="19" customFormat="1" ht="22.5">
      <c r="A186" s="32">
        <v>1266</v>
      </c>
      <c r="B186" s="52" t="s">
        <v>610</v>
      </c>
      <c r="C186" s="53" t="s">
        <v>611</v>
      </c>
      <c r="D186" s="53" t="s">
        <v>612</v>
      </c>
      <c r="E186" s="53" t="s">
        <v>243</v>
      </c>
      <c r="F186" s="53" t="s">
        <v>613</v>
      </c>
      <c r="G186" s="35" t="s">
        <v>44</v>
      </c>
      <c r="H186" s="54">
        <v>1005.3</v>
      </c>
      <c r="I186" s="55"/>
      <c r="J186" s="37">
        <v>995.35</v>
      </c>
      <c r="K186" s="37">
        <f t="shared" si="8"/>
        <v>0</v>
      </c>
      <c r="L186" s="38">
        <f t="shared" si="9"/>
        <v>0</v>
      </c>
      <c r="M186" s="80">
        <v>2</v>
      </c>
      <c r="N186" s="27">
        <f t="shared" si="10"/>
        <v>0</v>
      </c>
      <c r="O186" s="27">
        <f t="shared" si="11"/>
        <v>0</v>
      </c>
    </row>
    <row r="187" spans="1:15" s="19" customFormat="1" ht="22.5">
      <c r="A187" s="32">
        <v>1267</v>
      </c>
      <c r="B187" s="52" t="s">
        <v>614</v>
      </c>
      <c r="C187" s="53" t="s">
        <v>611</v>
      </c>
      <c r="D187" s="53" t="s">
        <v>612</v>
      </c>
      <c r="E187" s="53" t="s">
        <v>243</v>
      </c>
      <c r="F187" s="53" t="s">
        <v>615</v>
      </c>
      <c r="G187" s="35" t="s">
        <v>44</v>
      </c>
      <c r="H187" s="54">
        <v>1005.3</v>
      </c>
      <c r="I187" s="55"/>
      <c r="J187" s="37">
        <v>995.35</v>
      </c>
      <c r="K187" s="37">
        <f t="shared" si="8"/>
        <v>0</v>
      </c>
      <c r="L187" s="38">
        <f t="shared" si="9"/>
        <v>0</v>
      </c>
      <c r="M187" s="80">
        <v>2</v>
      </c>
      <c r="N187" s="27">
        <f t="shared" si="10"/>
        <v>0</v>
      </c>
      <c r="O187" s="27">
        <f t="shared" si="11"/>
        <v>0</v>
      </c>
    </row>
    <row r="188" spans="1:15" s="19" customFormat="1" ht="22.5">
      <c r="A188" s="32">
        <v>1268</v>
      </c>
      <c r="B188" s="52" t="s">
        <v>616</v>
      </c>
      <c r="C188" s="53" t="s">
        <v>611</v>
      </c>
      <c r="D188" s="53" t="s">
        <v>612</v>
      </c>
      <c r="E188" s="53" t="s">
        <v>243</v>
      </c>
      <c r="F188" s="53" t="s">
        <v>617</v>
      </c>
      <c r="G188" s="35" t="s">
        <v>44</v>
      </c>
      <c r="H188" s="54">
        <v>1005.3</v>
      </c>
      <c r="I188" s="55"/>
      <c r="J188" s="37">
        <v>995.35</v>
      </c>
      <c r="K188" s="37">
        <f t="shared" si="8"/>
        <v>0</v>
      </c>
      <c r="L188" s="38">
        <f t="shared" si="9"/>
        <v>0</v>
      </c>
      <c r="M188" s="80">
        <v>2</v>
      </c>
      <c r="N188" s="27">
        <f t="shared" si="10"/>
        <v>0</v>
      </c>
      <c r="O188" s="27">
        <f t="shared" si="11"/>
        <v>0</v>
      </c>
    </row>
    <row r="189" spans="1:15" s="19" customFormat="1" ht="22.5">
      <c r="A189" s="32">
        <v>1269</v>
      </c>
      <c r="B189" s="52" t="s">
        <v>618</v>
      </c>
      <c r="C189" s="53" t="s">
        <v>611</v>
      </c>
      <c r="D189" s="53" t="s">
        <v>612</v>
      </c>
      <c r="E189" s="53" t="s">
        <v>243</v>
      </c>
      <c r="F189" s="53" t="s">
        <v>619</v>
      </c>
      <c r="G189" s="35" t="s">
        <v>44</v>
      </c>
      <c r="H189" s="54">
        <v>1005.3</v>
      </c>
      <c r="I189" s="55"/>
      <c r="J189" s="37">
        <v>995.35</v>
      </c>
      <c r="K189" s="37">
        <f t="shared" si="8"/>
        <v>0</v>
      </c>
      <c r="L189" s="38">
        <f t="shared" si="9"/>
        <v>0</v>
      </c>
      <c r="M189" s="80">
        <v>2</v>
      </c>
      <c r="N189" s="27">
        <f t="shared" si="10"/>
        <v>0</v>
      </c>
      <c r="O189" s="27">
        <f t="shared" si="11"/>
        <v>0</v>
      </c>
    </row>
    <row r="190" spans="1:15" s="19" customFormat="1" ht="22.5">
      <c r="A190" s="32">
        <v>1278</v>
      </c>
      <c r="B190" s="52" t="s">
        <v>620</v>
      </c>
      <c r="C190" s="53" t="s">
        <v>611</v>
      </c>
      <c r="D190" s="53" t="s">
        <v>612</v>
      </c>
      <c r="E190" s="53" t="s">
        <v>484</v>
      </c>
      <c r="F190" s="53" t="s">
        <v>621</v>
      </c>
      <c r="G190" s="35" t="s">
        <v>44</v>
      </c>
      <c r="H190" s="54">
        <v>4672.5</v>
      </c>
      <c r="I190" s="59"/>
      <c r="J190" s="83">
        <v>3489.9</v>
      </c>
      <c r="K190" s="37">
        <f t="shared" si="8"/>
        <v>0</v>
      </c>
      <c r="L190" s="38">
        <f t="shared" si="9"/>
        <v>0</v>
      </c>
      <c r="M190" s="80">
        <v>2</v>
      </c>
      <c r="N190" s="27">
        <f t="shared" si="10"/>
        <v>0</v>
      </c>
      <c r="O190" s="27">
        <f t="shared" si="11"/>
        <v>0</v>
      </c>
    </row>
    <row r="191" spans="1:15" s="19" customFormat="1" ht="22.5">
      <c r="A191" s="32">
        <v>1279</v>
      </c>
      <c r="B191" s="52" t="s">
        <v>622</v>
      </c>
      <c r="C191" s="53" t="s">
        <v>611</v>
      </c>
      <c r="D191" s="53" t="s">
        <v>612</v>
      </c>
      <c r="E191" s="53" t="s">
        <v>484</v>
      </c>
      <c r="F191" s="53" t="s">
        <v>623</v>
      </c>
      <c r="G191" s="35" t="s">
        <v>44</v>
      </c>
      <c r="H191" s="54">
        <v>4672.5</v>
      </c>
      <c r="I191" s="55"/>
      <c r="J191" s="83">
        <v>3489.9</v>
      </c>
      <c r="K191" s="37">
        <f t="shared" si="8"/>
        <v>0</v>
      </c>
      <c r="L191" s="38">
        <f t="shared" si="9"/>
        <v>0</v>
      </c>
      <c r="M191" s="80">
        <v>2</v>
      </c>
      <c r="N191" s="27">
        <f t="shared" si="10"/>
        <v>0</v>
      </c>
      <c r="O191" s="27">
        <f t="shared" si="11"/>
        <v>0</v>
      </c>
    </row>
    <row r="192" spans="1:15" s="19" customFormat="1" ht="22.5">
      <c r="A192" s="32">
        <v>1280</v>
      </c>
      <c r="B192" s="52" t="s">
        <v>624</v>
      </c>
      <c r="C192" s="53" t="s">
        <v>611</v>
      </c>
      <c r="D192" s="53" t="s">
        <v>612</v>
      </c>
      <c r="E192" s="53" t="s">
        <v>484</v>
      </c>
      <c r="F192" s="53" t="s">
        <v>625</v>
      </c>
      <c r="G192" s="35" t="s">
        <v>44</v>
      </c>
      <c r="H192" s="54">
        <v>4672.5</v>
      </c>
      <c r="I192" s="55"/>
      <c r="J192" s="83">
        <v>3489.9</v>
      </c>
      <c r="K192" s="37">
        <f t="shared" si="8"/>
        <v>0</v>
      </c>
      <c r="L192" s="38">
        <f t="shared" si="9"/>
        <v>0</v>
      </c>
      <c r="M192" s="80">
        <v>2</v>
      </c>
      <c r="N192" s="27">
        <f t="shared" si="10"/>
        <v>0</v>
      </c>
      <c r="O192" s="27">
        <f t="shared" si="11"/>
        <v>0</v>
      </c>
    </row>
    <row r="193" spans="1:15" s="19" customFormat="1" ht="22.5">
      <c r="A193" s="32">
        <v>1296</v>
      </c>
      <c r="B193" s="52" t="s">
        <v>626</v>
      </c>
      <c r="C193" s="53" t="s">
        <v>627</v>
      </c>
      <c r="D193" s="53" t="s">
        <v>628</v>
      </c>
      <c r="E193" s="53" t="s">
        <v>130</v>
      </c>
      <c r="F193" s="53" t="s">
        <v>230</v>
      </c>
      <c r="G193" s="35" t="s">
        <v>44</v>
      </c>
      <c r="H193" s="54">
        <v>3454.9</v>
      </c>
      <c r="I193" s="55"/>
      <c r="J193" s="83">
        <v>3425.2</v>
      </c>
      <c r="K193" s="37">
        <f t="shared" si="8"/>
        <v>0</v>
      </c>
      <c r="L193" s="38">
        <f t="shared" si="9"/>
        <v>0</v>
      </c>
      <c r="M193" s="80">
        <v>1</v>
      </c>
      <c r="N193" s="27">
        <f t="shared" si="10"/>
        <v>0</v>
      </c>
      <c r="O193" s="27">
        <f t="shared" si="11"/>
        <v>0</v>
      </c>
    </row>
    <row r="194" spans="1:15" s="19" customFormat="1" ht="33.75">
      <c r="A194" s="32">
        <v>1307</v>
      </c>
      <c r="B194" s="53">
        <v>7110022</v>
      </c>
      <c r="C194" s="53" t="s">
        <v>629</v>
      </c>
      <c r="D194" s="53" t="s">
        <v>630</v>
      </c>
      <c r="E194" s="53" t="s">
        <v>631</v>
      </c>
      <c r="F194" s="53" t="s">
        <v>632</v>
      </c>
      <c r="G194" s="35" t="s">
        <v>44</v>
      </c>
      <c r="H194" s="54">
        <v>386.5</v>
      </c>
      <c r="I194" s="55"/>
      <c r="J194" s="37">
        <v>376.49</v>
      </c>
      <c r="K194" s="37">
        <f t="shared" si="8"/>
        <v>0</v>
      </c>
      <c r="L194" s="38">
        <f t="shared" si="9"/>
        <v>0</v>
      </c>
      <c r="M194" s="80">
        <v>2</v>
      </c>
      <c r="N194" s="27">
        <f t="shared" si="10"/>
        <v>0</v>
      </c>
      <c r="O194" s="27">
        <f t="shared" si="11"/>
        <v>0</v>
      </c>
    </row>
    <row r="195" spans="1:15" s="19" customFormat="1" ht="33.75">
      <c r="A195" s="32">
        <v>1308</v>
      </c>
      <c r="B195" s="34" t="s">
        <v>633</v>
      </c>
      <c r="C195" s="34" t="s">
        <v>274</v>
      </c>
      <c r="D195" s="34" t="s">
        <v>634</v>
      </c>
      <c r="E195" s="34" t="s">
        <v>631</v>
      </c>
      <c r="F195" s="34" t="s">
        <v>635</v>
      </c>
      <c r="G195" s="35" t="s">
        <v>44</v>
      </c>
      <c r="H195" s="50">
        <v>729.5</v>
      </c>
      <c r="I195" s="58"/>
      <c r="J195" s="83">
        <v>722.3</v>
      </c>
      <c r="K195" s="37">
        <f t="shared" si="8"/>
        <v>0</v>
      </c>
      <c r="L195" s="38">
        <f t="shared" si="9"/>
        <v>0</v>
      </c>
      <c r="M195" s="80">
        <v>1</v>
      </c>
      <c r="N195" s="27">
        <f t="shared" si="10"/>
        <v>0</v>
      </c>
      <c r="O195" s="27">
        <f t="shared" si="11"/>
        <v>0</v>
      </c>
    </row>
    <row r="196" spans="1:15" s="19" customFormat="1" ht="22.5">
      <c r="A196" s="32">
        <v>1309</v>
      </c>
      <c r="B196" s="34" t="s">
        <v>636</v>
      </c>
      <c r="C196" s="34" t="s">
        <v>274</v>
      </c>
      <c r="D196" s="34" t="s">
        <v>637</v>
      </c>
      <c r="E196" s="34" t="s">
        <v>631</v>
      </c>
      <c r="F196" s="34" t="s">
        <v>638</v>
      </c>
      <c r="G196" s="35" t="s">
        <v>44</v>
      </c>
      <c r="H196" s="50">
        <v>442.4</v>
      </c>
      <c r="I196" s="58"/>
      <c r="J196" s="83">
        <v>394.7</v>
      </c>
      <c r="K196" s="37">
        <f t="shared" si="8"/>
        <v>0</v>
      </c>
      <c r="L196" s="38">
        <f t="shared" si="9"/>
        <v>0</v>
      </c>
      <c r="M196" s="80">
        <v>3</v>
      </c>
      <c r="N196" s="27">
        <f t="shared" si="10"/>
        <v>0</v>
      </c>
      <c r="O196" s="27">
        <f t="shared" si="11"/>
        <v>0</v>
      </c>
    </row>
    <row r="197" spans="1:15" s="19" customFormat="1" ht="45">
      <c r="A197" s="32">
        <v>1311</v>
      </c>
      <c r="B197" s="34" t="s">
        <v>639</v>
      </c>
      <c r="C197" s="34" t="s">
        <v>640</v>
      </c>
      <c r="D197" s="34" t="s">
        <v>641</v>
      </c>
      <c r="E197" s="34" t="s">
        <v>631</v>
      </c>
      <c r="F197" s="34" t="s">
        <v>642</v>
      </c>
      <c r="G197" s="35" t="s">
        <v>44</v>
      </c>
      <c r="H197" s="50">
        <v>788.1</v>
      </c>
      <c r="I197" s="58"/>
      <c r="J197" s="83">
        <v>627.8</v>
      </c>
      <c r="K197" s="37">
        <f t="shared" si="8"/>
        <v>0</v>
      </c>
      <c r="L197" s="38">
        <f t="shared" si="9"/>
        <v>0</v>
      </c>
      <c r="M197" s="80">
        <v>2</v>
      </c>
      <c r="N197" s="27">
        <f t="shared" si="10"/>
        <v>0</v>
      </c>
      <c r="O197" s="27">
        <f t="shared" si="11"/>
        <v>0</v>
      </c>
    </row>
    <row r="198" spans="1:15" s="19" customFormat="1" ht="33.75">
      <c r="A198" s="32">
        <v>1313</v>
      </c>
      <c r="B198" s="34" t="s">
        <v>643</v>
      </c>
      <c r="C198" s="34" t="s">
        <v>644</v>
      </c>
      <c r="D198" s="34" t="s">
        <v>645</v>
      </c>
      <c r="E198" s="34" t="s">
        <v>646</v>
      </c>
      <c r="F198" s="34" t="s">
        <v>647</v>
      </c>
      <c r="G198" s="35" t="s">
        <v>44</v>
      </c>
      <c r="H198" s="50">
        <v>308.7</v>
      </c>
      <c r="I198" s="58"/>
      <c r="J198" s="37">
        <v>300.7</v>
      </c>
      <c r="K198" s="37">
        <f t="shared" si="8"/>
        <v>0</v>
      </c>
      <c r="L198" s="38">
        <f t="shared" si="9"/>
        <v>0</v>
      </c>
      <c r="M198" s="80">
        <v>2</v>
      </c>
      <c r="N198" s="27">
        <f t="shared" si="10"/>
        <v>0</v>
      </c>
      <c r="O198" s="27">
        <f t="shared" si="11"/>
        <v>0</v>
      </c>
    </row>
    <row r="199" spans="1:15" s="19" customFormat="1" ht="45">
      <c r="A199" s="32">
        <v>1314</v>
      </c>
      <c r="B199" s="34" t="s">
        <v>648</v>
      </c>
      <c r="C199" s="34" t="s">
        <v>649</v>
      </c>
      <c r="D199" s="34" t="s">
        <v>650</v>
      </c>
      <c r="E199" s="34" t="s">
        <v>646</v>
      </c>
      <c r="F199" s="34" t="s">
        <v>651</v>
      </c>
      <c r="G199" s="35" t="s">
        <v>44</v>
      </c>
      <c r="H199" s="50">
        <v>1942.4</v>
      </c>
      <c r="I199" s="58"/>
      <c r="J199" s="83">
        <v>1832.4</v>
      </c>
      <c r="K199" s="37">
        <f t="shared" si="8"/>
        <v>0</v>
      </c>
      <c r="L199" s="38">
        <f t="shared" si="9"/>
        <v>0</v>
      </c>
      <c r="M199" s="80">
        <v>2</v>
      </c>
      <c r="N199" s="27">
        <f t="shared" si="10"/>
        <v>0</v>
      </c>
      <c r="O199" s="27">
        <f t="shared" si="11"/>
        <v>0</v>
      </c>
    </row>
    <row r="200" spans="1:15" s="19" customFormat="1" ht="33.75">
      <c r="A200" s="32">
        <v>1315</v>
      </c>
      <c r="B200" s="34" t="s">
        <v>652</v>
      </c>
      <c r="C200" s="34" t="s">
        <v>653</v>
      </c>
      <c r="D200" s="34" t="s">
        <v>654</v>
      </c>
      <c r="E200" s="34" t="s">
        <v>655</v>
      </c>
      <c r="F200" s="34" t="s">
        <v>656</v>
      </c>
      <c r="G200" s="35" t="s">
        <v>44</v>
      </c>
      <c r="H200" s="50">
        <v>1129.1</v>
      </c>
      <c r="I200" s="58"/>
      <c r="J200" s="37">
        <v>1117.92</v>
      </c>
      <c r="K200" s="37">
        <f aca="true" t="shared" si="12" ref="K200:K258">H200*I200</f>
        <v>0</v>
      </c>
      <c r="L200" s="38">
        <f aca="true" t="shared" si="13" ref="L200:L258">I200*J200</f>
        <v>0</v>
      </c>
      <c r="M200" s="80">
        <v>3</v>
      </c>
      <c r="N200" s="27">
        <f aca="true" t="shared" si="14" ref="N200:N258">K200*0.1</f>
        <v>0</v>
      </c>
      <c r="O200" s="27">
        <f aca="true" t="shared" si="15" ref="O200:O258">L200*0.1</f>
        <v>0</v>
      </c>
    </row>
    <row r="201" spans="1:15" s="19" customFormat="1" ht="33.75">
      <c r="A201" s="32">
        <v>1316</v>
      </c>
      <c r="B201" s="34" t="s">
        <v>657</v>
      </c>
      <c r="C201" s="34" t="s">
        <v>653</v>
      </c>
      <c r="D201" s="34" t="s">
        <v>654</v>
      </c>
      <c r="E201" s="34" t="s">
        <v>655</v>
      </c>
      <c r="F201" s="34" t="s">
        <v>658</v>
      </c>
      <c r="G201" s="35" t="s">
        <v>44</v>
      </c>
      <c r="H201" s="50">
        <v>1769.5</v>
      </c>
      <c r="I201" s="58"/>
      <c r="J201" s="37">
        <v>1751.98</v>
      </c>
      <c r="K201" s="37">
        <f t="shared" si="12"/>
        <v>0</v>
      </c>
      <c r="L201" s="38">
        <f t="shared" si="13"/>
        <v>0</v>
      </c>
      <c r="M201" s="80">
        <v>3</v>
      </c>
      <c r="N201" s="27">
        <f t="shared" si="14"/>
        <v>0</v>
      </c>
      <c r="O201" s="27">
        <f t="shared" si="15"/>
        <v>0</v>
      </c>
    </row>
    <row r="202" spans="1:15" s="19" customFormat="1" ht="33.75">
      <c r="A202" s="32">
        <v>1317</v>
      </c>
      <c r="B202" s="52" t="s">
        <v>659</v>
      </c>
      <c r="C202" s="54" t="s">
        <v>653</v>
      </c>
      <c r="D202" s="54" t="s">
        <v>660</v>
      </c>
      <c r="E202" s="54" t="s">
        <v>661</v>
      </c>
      <c r="F202" s="54" t="s">
        <v>662</v>
      </c>
      <c r="G202" s="35" t="s">
        <v>44</v>
      </c>
      <c r="H202" s="54">
        <v>3195.4</v>
      </c>
      <c r="I202" s="55"/>
      <c r="J202" s="83">
        <v>3167.9</v>
      </c>
      <c r="K202" s="37">
        <f t="shared" si="12"/>
        <v>0</v>
      </c>
      <c r="L202" s="38">
        <f t="shared" si="13"/>
        <v>0</v>
      </c>
      <c r="M202" s="80">
        <v>1</v>
      </c>
      <c r="N202" s="27">
        <f t="shared" si="14"/>
        <v>0</v>
      </c>
      <c r="O202" s="27">
        <f t="shared" si="15"/>
        <v>0</v>
      </c>
    </row>
    <row r="203" spans="1:15" s="19" customFormat="1" ht="22.5">
      <c r="A203" s="32">
        <v>1318</v>
      </c>
      <c r="B203" s="52" t="s">
        <v>663</v>
      </c>
      <c r="C203" s="54" t="s">
        <v>664</v>
      </c>
      <c r="D203" s="54" t="s">
        <v>665</v>
      </c>
      <c r="E203" s="54" t="s">
        <v>655</v>
      </c>
      <c r="F203" s="54" t="s">
        <v>666</v>
      </c>
      <c r="G203" s="35" t="s">
        <v>44</v>
      </c>
      <c r="H203" s="54">
        <v>2698.5</v>
      </c>
      <c r="I203" s="55"/>
      <c r="J203" s="37">
        <v>2671.78</v>
      </c>
      <c r="K203" s="37">
        <f t="shared" si="12"/>
        <v>0</v>
      </c>
      <c r="L203" s="38">
        <f t="shared" si="13"/>
        <v>0</v>
      </c>
      <c r="M203" s="80">
        <v>2</v>
      </c>
      <c r="N203" s="27">
        <f t="shared" si="14"/>
        <v>0</v>
      </c>
      <c r="O203" s="27">
        <f t="shared" si="15"/>
        <v>0</v>
      </c>
    </row>
    <row r="204" spans="1:15" s="19" customFormat="1" ht="33.75">
      <c r="A204" s="32">
        <v>1321</v>
      </c>
      <c r="B204" s="34" t="s">
        <v>667</v>
      </c>
      <c r="C204" s="34" t="s">
        <v>668</v>
      </c>
      <c r="D204" s="34" t="s">
        <v>669</v>
      </c>
      <c r="E204" s="34" t="s">
        <v>670</v>
      </c>
      <c r="F204" s="34" t="s">
        <v>671</v>
      </c>
      <c r="G204" s="35" t="s">
        <v>44</v>
      </c>
      <c r="H204" s="50">
        <v>2320.6</v>
      </c>
      <c r="I204" s="58"/>
      <c r="J204" s="83">
        <v>1727.7</v>
      </c>
      <c r="K204" s="37">
        <f t="shared" si="12"/>
        <v>0</v>
      </c>
      <c r="L204" s="38">
        <f t="shared" si="13"/>
        <v>0</v>
      </c>
      <c r="M204" s="80">
        <v>2</v>
      </c>
      <c r="N204" s="27">
        <f t="shared" si="14"/>
        <v>0</v>
      </c>
      <c r="O204" s="27">
        <f t="shared" si="15"/>
        <v>0</v>
      </c>
    </row>
    <row r="205" spans="1:15" s="19" customFormat="1" ht="22.5">
      <c r="A205" s="32">
        <v>1326</v>
      </c>
      <c r="B205" s="34" t="s">
        <v>672</v>
      </c>
      <c r="C205" s="34" t="s">
        <v>673</v>
      </c>
      <c r="D205" s="34" t="s">
        <v>674</v>
      </c>
      <c r="E205" s="34" t="s">
        <v>655</v>
      </c>
      <c r="F205" s="34" t="s">
        <v>675</v>
      </c>
      <c r="G205" s="35" t="s">
        <v>44</v>
      </c>
      <c r="H205" s="50">
        <v>1612.3</v>
      </c>
      <c r="I205" s="58"/>
      <c r="J205" s="37">
        <v>1596.34</v>
      </c>
      <c r="K205" s="37">
        <f t="shared" si="12"/>
        <v>0</v>
      </c>
      <c r="L205" s="38">
        <f t="shared" si="13"/>
        <v>0</v>
      </c>
      <c r="M205" s="80">
        <v>3</v>
      </c>
      <c r="N205" s="27">
        <f t="shared" si="14"/>
        <v>0</v>
      </c>
      <c r="O205" s="27">
        <f t="shared" si="15"/>
        <v>0</v>
      </c>
    </row>
    <row r="206" spans="1:15" s="19" customFormat="1" ht="33.75">
      <c r="A206" s="32">
        <v>1328</v>
      </c>
      <c r="B206" s="34" t="s">
        <v>676</v>
      </c>
      <c r="C206" s="34" t="s">
        <v>677</v>
      </c>
      <c r="D206" s="34" t="s">
        <v>674</v>
      </c>
      <c r="E206" s="34" t="s">
        <v>655</v>
      </c>
      <c r="F206" s="34" t="s">
        <v>678</v>
      </c>
      <c r="G206" s="35" t="s">
        <v>44</v>
      </c>
      <c r="H206" s="50">
        <v>2948.2</v>
      </c>
      <c r="I206" s="58"/>
      <c r="J206" s="37">
        <v>2919.01</v>
      </c>
      <c r="K206" s="37">
        <f t="shared" si="12"/>
        <v>0</v>
      </c>
      <c r="L206" s="38">
        <f t="shared" si="13"/>
        <v>0</v>
      </c>
      <c r="M206" s="80">
        <v>3</v>
      </c>
      <c r="N206" s="27">
        <f t="shared" si="14"/>
        <v>0</v>
      </c>
      <c r="O206" s="27">
        <f t="shared" si="15"/>
        <v>0</v>
      </c>
    </row>
    <row r="207" spans="1:15" s="19" customFormat="1" ht="67.5">
      <c r="A207" s="32">
        <v>1332</v>
      </c>
      <c r="B207" s="53" t="s">
        <v>679</v>
      </c>
      <c r="C207" s="53" t="s">
        <v>680</v>
      </c>
      <c r="D207" s="53" t="s">
        <v>681</v>
      </c>
      <c r="E207" s="53" t="s">
        <v>661</v>
      </c>
      <c r="F207" s="53" t="s">
        <v>682</v>
      </c>
      <c r="G207" s="35" t="s">
        <v>44</v>
      </c>
      <c r="H207" s="54">
        <v>4991</v>
      </c>
      <c r="I207" s="55"/>
      <c r="J207" s="83">
        <v>4890.8</v>
      </c>
      <c r="K207" s="37">
        <f t="shared" si="12"/>
        <v>0</v>
      </c>
      <c r="L207" s="38">
        <f t="shared" si="13"/>
        <v>0</v>
      </c>
      <c r="M207" s="80">
        <v>1</v>
      </c>
      <c r="N207" s="27">
        <f t="shared" si="14"/>
        <v>0</v>
      </c>
      <c r="O207" s="27">
        <f t="shared" si="15"/>
        <v>0</v>
      </c>
    </row>
    <row r="208" spans="1:15" s="19" customFormat="1" ht="22.5">
      <c r="A208" s="32">
        <v>1333</v>
      </c>
      <c r="B208" s="75" t="s">
        <v>683</v>
      </c>
      <c r="C208" s="53" t="s">
        <v>684</v>
      </c>
      <c r="D208" s="53" t="s">
        <v>685</v>
      </c>
      <c r="E208" s="53" t="s">
        <v>670</v>
      </c>
      <c r="F208" s="53" t="s">
        <v>686</v>
      </c>
      <c r="G208" s="35" t="s">
        <v>44</v>
      </c>
      <c r="H208" s="50">
        <v>2742.6</v>
      </c>
      <c r="I208" s="67"/>
      <c r="J208" s="37">
        <v>2715.45</v>
      </c>
      <c r="K208" s="37">
        <f t="shared" si="12"/>
        <v>0</v>
      </c>
      <c r="L208" s="38">
        <f t="shared" si="13"/>
        <v>0</v>
      </c>
      <c r="M208" s="80">
        <v>2</v>
      </c>
      <c r="N208" s="27">
        <f t="shared" si="14"/>
        <v>0</v>
      </c>
      <c r="O208" s="27">
        <f t="shared" si="15"/>
        <v>0</v>
      </c>
    </row>
    <row r="209" spans="1:15" s="19" customFormat="1" ht="22.5">
      <c r="A209" s="32">
        <v>1334</v>
      </c>
      <c r="B209" s="75" t="s">
        <v>687</v>
      </c>
      <c r="C209" s="53" t="s">
        <v>684</v>
      </c>
      <c r="D209" s="53" t="s">
        <v>685</v>
      </c>
      <c r="E209" s="53" t="s">
        <v>670</v>
      </c>
      <c r="F209" s="53" t="s">
        <v>688</v>
      </c>
      <c r="G209" s="35" t="s">
        <v>44</v>
      </c>
      <c r="H209" s="50">
        <v>3541.6</v>
      </c>
      <c r="I209" s="67"/>
      <c r="J209" s="37">
        <v>3506.54</v>
      </c>
      <c r="K209" s="37">
        <f t="shared" si="12"/>
        <v>0</v>
      </c>
      <c r="L209" s="38">
        <f t="shared" si="13"/>
        <v>0</v>
      </c>
      <c r="M209" s="80">
        <v>2</v>
      </c>
      <c r="N209" s="27">
        <f t="shared" si="14"/>
        <v>0</v>
      </c>
      <c r="O209" s="27">
        <f t="shared" si="15"/>
        <v>0</v>
      </c>
    </row>
    <row r="210" spans="1:15" s="19" customFormat="1" ht="33.75">
      <c r="A210" s="32">
        <v>1336</v>
      </c>
      <c r="B210" s="53" t="s">
        <v>689</v>
      </c>
      <c r="C210" s="53" t="s">
        <v>690</v>
      </c>
      <c r="D210" s="53" t="s">
        <v>691</v>
      </c>
      <c r="E210" s="53" t="s">
        <v>670</v>
      </c>
      <c r="F210" s="53" t="s">
        <v>692</v>
      </c>
      <c r="G210" s="35" t="s">
        <v>44</v>
      </c>
      <c r="H210" s="54">
        <v>3298.5</v>
      </c>
      <c r="I210" s="55"/>
      <c r="J210" s="37">
        <v>3265.84</v>
      </c>
      <c r="K210" s="37">
        <f t="shared" si="12"/>
        <v>0</v>
      </c>
      <c r="L210" s="38">
        <f t="shared" si="13"/>
        <v>0</v>
      </c>
      <c r="M210" s="80">
        <v>2</v>
      </c>
      <c r="N210" s="27">
        <f t="shared" si="14"/>
        <v>0</v>
      </c>
      <c r="O210" s="27">
        <f t="shared" si="15"/>
        <v>0</v>
      </c>
    </row>
    <row r="211" spans="1:15" s="19" customFormat="1" ht="33.75">
      <c r="A211" s="32">
        <v>1337</v>
      </c>
      <c r="B211" s="53" t="s">
        <v>693</v>
      </c>
      <c r="C211" s="53" t="s">
        <v>694</v>
      </c>
      <c r="D211" s="53" t="s">
        <v>695</v>
      </c>
      <c r="E211" s="53" t="s">
        <v>696</v>
      </c>
      <c r="F211" s="53" t="s">
        <v>697</v>
      </c>
      <c r="G211" s="35" t="s">
        <v>44</v>
      </c>
      <c r="H211" s="54">
        <v>4486.1</v>
      </c>
      <c r="I211" s="55"/>
      <c r="J211" s="83">
        <v>3840</v>
      </c>
      <c r="K211" s="37">
        <f t="shared" si="12"/>
        <v>0</v>
      </c>
      <c r="L211" s="38">
        <f t="shared" si="13"/>
        <v>0</v>
      </c>
      <c r="M211" s="80">
        <v>2</v>
      </c>
      <c r="N211" s="27">
        <f t="shared" si="14"/>
        <v>0</v>
      </c>
      <c r="O211" s="27">
        <f t="shared" si="15"/>
        <v>0</v>
      </c>
    </row>
    <row r="212" spans="1:15" s="19" customFormat="1" ht="45">
      <c r="A212" s="32">
        <v>1339</v>
      </c>
      <c r="B212" s="34">
        <v>7114562</v>
      </c>
      <c r="C212" s="34" t="s">
        <v>629</v>
      </c>
      <c r="D212" s="34" t="s">
        <v>698</v>
      </c>
      <c r="E212" s="34" t="s">
        <v>661</v>
      </c>
      <c r="F212" s="34" t="s">
        <v>699</v>
      </c>
      <c r="G212" s="35" t="s">
        <v>44</v>
      </c>
      <c r="H212" s="50">
        <v>783.7</v>
      </c>
      <c r="I212" s="58"/>
      <c r="J212" s="37">
        <v>763.4</v>
      </c>
      <c r="K212" s="37">
        <f t="shared" si="12"/>
        <v>0</v>
      </c>
      <c r="L212" s="38">
        <f t="shared" si="13"/>
        <v>0</v>
      </c>
      <c r="M212" s="80">
        <v>2</v>
      </c>
      <c r="N212" s="27">
        <f t="shared" si="14"/>
        <v>0</v>
      </c>
      <c r="O212" s="27">
        <f t="shared" si="15"/>
        <v>0</v>
      </c>
    </row>
    <row r="213" spans="1:15" s="19" customFormat="1" ht="22.5">
      <c r="A213" s="32">
        <v>1340</v>
      </c>
      <c r="B213" s="34">
        <v>7114572</v>
      </c>
      <c r="C213" s="34" t="s">
        <v>700</v>
      </c>
      <c r="D213" s="34" t="s">
        <v>701</v>
      </c>
      <c r="E213" s="34" t="s">
        <v>655</v>
      </c>
      <c r="F213" s="34" t="s">
        <v>702</v>
      </c>
      <c r="G213" s="35" t="s">
        <v>44</v>
      </c>
      <c r="H213" s="50">
        <v>695.9</v>
      </c>
      <c r="I213" s="58"/>
      <c r="J213" s="37">
        <v>689.01</v>
      </c>
      <c r="K213" s="37">
        <f t="shared" si="12"/>
        <v>0</v>
      </c>
      <c r="L213" s="38">
        <f t="shared" si="13"/>
        <v>0</v>
      </c>
      <c r="M213" s="80">
        <v>3</v>
      </c>
      <c r="N213" s="27">
        <f t="shared" si="14"/>
        <v>0</v>
      </c>
      <c r="O213" s="27">
        <f t="shared" si="15"/>
        <v>0</v>
      </c>
    </row>
    <row r="214" spans="1:15" s="19" customFormat="1" ht="22.5">
      <c r="A214" s="32">
        <v>1341</v>
      </c>
      <c r="B214" s="34">
        <v>7114574</v>
      </c>
      <c r="C214" s="34" t="s">
        <v>700</v>
      </c>
      <c r="D214" s="34" t="s">
        <v>701</v>
      </c>
      <c r="E214" s="34" t="s">
        <v>655</v>
      </c>
      <c r="F214" s="34" t="s">
        <v>703</v>
      </c>
      <c r="G214" s="35" t="s">
        <v>44</v>
      </c>
      <c r="H214" s="50">
        <v>1988.3</v>
      </c>
      <c r="I214" s="58"/>
      <c r="J214" s="37">
        <v>1968.62</v>
      </c>
      <c r="K214" s="37">
        <f t="shared" si="12"/>
        <v>0</v>
      </c>
      <c r="L214" s="38">
        <f t="shared" si="13"/>
        <v>0</v>
      </c>
      <c r="M214" s="80">
        <v>3</v>
      </c>
      <c r="N214" s="27">
        <f t="shared" si="14"/>
        <v>0</v>
      </c>
      <c r="O214" s="27">
        <f t="shared" si="15"/>
        <v>0</v>
      </c>
    </row>
    <row r="215" spans="1:15" s="19" customFormat="1" ht="22.5">
      <c r="A215" s="32">
        <v>1342</v>
      </c>
      <c r="B215" s="34">
        <v>7114576</v>
      </c>
      <c r="C215" s="34" t="s">
        <v>700</v>
      </c>
      <c r="D215" s="34" t="s">
        <v>704</v>
      </c>
      <c r="E215" s="34" t="s">
        <v>705</v>
      </c>
      <c r="F215" s="34" t="s">
        <v>706</v>
      </c>
      <c r="G215" s="35" t="s">
        <v>44</v>
      </c>
      <c r="H215" s="50">
        <v>1209.7</v>
      </c>
      <c r="I215" s="58"/>
      <c r="J215" s="37">
        <v>1197.72</v>
      </c>
      <c r="K215" s="37">
        <f t="shared" si="12"/>
        <v>0</v>
      </c>
      <c r="L215" s="38">
        <f t="shared" si="13"/>
        <v>0</v>
      </c>
      <c r="M215" s="80">
        <v>3</v>
      </c>
      <c r="N215" s="27">
        <f t="shared" si="14"/>
        <v>0</v>
      </c>
      <c r="O215" s="27">
        <f t="shared" si="15"/>
        <v>0</v>
      </c>
    </row>
    <row r="216" spans="1:15" s="19" customFormat="1" ht="22.5">
      <c r="A216" s="32">
        <v>1343</v>
      </c>
      <c r="B216" s="34">
        <v>7114577</v>
      </c>
      <c r="C216" s="34" t="s">
        <v>700</v>
      </c>
      <c r="D216" s="34" t="s">
        <v>704</v>
      </c>
      <c r="E216" s="34" t="s">
        <v>705</v>
      </c>
      <c r="F216" s="34" t="s">
        <v>707</v>
      </c>
      <c r="G216" s="35" t="s">
        <v>44</v>
      </c>
      <c r="H216" s="50">
        <v>1602.2</v>
      </c>
      <c r="I216" s="58"/>
      <c r="J216" s="37">
        <v>1586.34</v>
      </c>
      <c r="K216" s="37">
        <f t="shared" si="12"/>
        <v>0</v>
      </c>
      <c r="L216" s="38">
        <f t="shared" si="13"/>
        <v>0</v>
      </c>
      <c r="M216" s="80">
        <v>3</v>
      </c>
      <c r="N216" s="27">
        <f t="shared" si="14"/>
        <v>0</v>
      </c>
      <c r="O216" s="27">
        <f t="shared" si="15"/>
        <v>0</v>
      </c>
    </row>
    <row r="217" spans="1:15" s="19" customFormat="1" ht="45">
      <c r="A217" s="32">
        <v>1344</v>
      </c>
      <c r="B217" s="34" t="s">
        <v>708</v>
      </c>
      <c r="C217" s="34" t="s">
        <v>709</v>
      </c>
      <c r="D217" s="34" t="s">
        <v>710</v>
      </c>
      <c r="E217" s="34" t="s">
        <v>646</v>
      </c>
      <c r="F217" s="34" t="s">
        <v>711</v>
      </c>
      <c r="G217" s="35" t="s">
        <v>44</v>
      </c>
      <c r="H217" s="50">
        <v>824</v>
      </c>
      <c r="I217" s="58"/>
      <c r="J217" s="83">
        <v>779.1</v>
      </c>
      <c r="K217" s="37">
        <f t="shared" si="12"/>
        <v>0</v>
      </c>
      <c r="L217" s="38">
        <f t="shared" si="13"/>
        <v>0</v>
      </c>
      <c r="M217" s="80">
        <v>2</v>
      </c>
      <c r="N217" s="27">
        <f t="shared" si="14"/>
        <v>0</v>
      </c>
      <c r="O217" s="27">
        <f t="shared" si="15"/>
        <v>0</v>
      </c>
    </row>
    <row r="218" spans="1:15" s="19" customFormat="1" ht="45">
      <c r="A218" s="32">
        <v>1345</v>
      </c>
      <c r="B218" s="34" t="s">
        <v>712</v>
      </c>
      <c r="C218" s="34" t="s">
        <v>713</v>
      </c>
      <c r="D218" s="34" t="s">
        <v>710</v>
      </c>
      <c r="E218" s="34" t="s">
        <v>646</v>
      </c>
      <c r="F218" s="34" t="s">
        <v>714</v>
      </c>
      <c r="G218" s="35" t="s">
        <v>44</v>
      </c>
      <c r="H218" s="50">
        <v>816.8</v>
      </c>
      <c r="I218" s="58"/>
      <c r="J218" s="83">
        <v>773.2</v>
      </c>
      <c r="K218" s="37">
        <f t="shared" si="12"/>
        <v>0</v>
      </c>
      <c r="L218" s="38">
        <f t="shared" si="13"/>
        <v>0</v>
      </c>
      <c r="M218" s="80">
        <v>2</v>
      </c>
      <c r="N218" s="27">
        <f t="shared" si="14"/>
        <v>0</v>
      </c>
      <c r="O218" s="27">
        <f t="shared" si="15"/>
        <v>0</v>
      </c>
    </row>
    <row r="219" spans="1:15" s="19" customFormat="1" ht="45">
      <c r="A219" s="32">
        <v>1346</v>
      </c>
      <c r="B219" s="34" t="s">
        <v>715</v>
      </c>
      <c r="C219" s="34" t="s">
        <v>713</v>
      </c>
      <c r="D219" s="34" t="s">
        <v>710</v>
      </c>
      <c r="E219" s="34" t="s">
        <v>646</v>
      </c>
      <c r="F219" s="34" t="s">
        <v>716</v>
      </c>
      <c r="G219" s="35" t="s">
        <v>44</v>
      </c>
      <c r="H219" s="50">
        <v>1488.1</v>
      </c>
      <c r="I219" s="58"/>
      <c r="J219" s="83">
        <v>1404.5</v>
      </c>
      <c r="K219" s="37">
        <f t="shared" si="12"/>
        <v>0</v>
      </c>
      <c r="L219" s="38">
        <f t="shared" si="13"/>
        <v>0</v>
      </c>
      <c r="M219" s="80">
        <v>2</v>
      </c>
      <c r="N219" s="27">
        <f t="shared" si="14"/>
        <v>0</v>
      </c>
      <c r="O219" s="27">
        <f t="shared" si="15"/>
        <v>0</v>
      </c>
    </row>
    <row r="220" spans="1:15" s="19" customFormat="1" ht="45">
      <c r="A220" s="32">
        <v>1347</v>
      </c>
      <c r="B220" s="33" t="s">
        <v>717</v>
      </c>
      <c r="C220" s="34" t="s">
        <v>718</v>
      </c>
      <c r="D220" s="34" t="s">
        <v>719</v>
      </c>
      <c r="E220" s="34" t="s">
        <v>661</v>
      </c>
      <c r="F220" s="34" t="s">
        <v>720</v>
      </c>
      <c r="G220" s="35" t="s">
        <v>44</v>
      </c>
      <c r="H220" s="50">
        <v>1870.7</v>
      </c>
      <c r="I220" s="58"/>
      <c r="J220" s="37">
        <v>1852.18</v>
      </c>
      <c r="K220" s="37">
        <f t="shared" si="12"/>
        <v>0</v>
      </c>
      <c r="L220" s="38">
        <f t="shared" si="13"/>
        <v>0</v>
      </c>
      <c r="M220" s="80">
        <v>3</v>
      </c>
      <c r="N220" s="27">
        <f t="shared" si="14"/>
        <v>0</v>
      </c>
      <c r="O220" s="27">
        <f t="shared" si="15"/>
        <v>0</v>
      </c>
    </row>
    <row r="221" spans="1:15" s="19" customFormat="1" ht="45">
      <c r="A221" s="32">
        <v>1348</v>
      </c>
      <c r="B221" s="33" t="s">
        <v>721</v>
      </c>
      <c r="C221" s="34" t="s">
        <v>718</v>
      </c>
      <c r="D221" s="34" t="s">
        <v>719</v>
      </c>
      <c r="E221" s="34" t="s">
        <v>661</v>
      </c>
      <c r="F221" s="34" t="s">
        <v>722</v>
      </c>
      <c r="G221" s="35" t="s">
        <v>44</v>
      </c>
      <c r="H221" s="50">
        <v>2603.3</v>
      </c>
      <c r="I221" s="58"/>
      <c r="J221" s="37">
        <v>2577.53</v>
      </c>
      <c r="K221" s="37">
        <f t="shared" si="12"/>
        <v>0</v>
      </c>
      <c r="L221" s="38">
        <f t="shared" si="13"/>
        <v>0</v>
      </c>
      <c r="M221" s="80">
        <v>3</v>
      </c>
      <c r="N221" s="27">
        <f t="shared" si="14"/>
        <v>0</v>
      </c>
      <c r="O221" s="27">
        <f t="shared" si="15"/>
        <v>0</v>
      </c>
    </row>
    <row r="222" spans="1:15" s="19" customFormat="1" ht="22.5">
      <c r="A222" s="32">
        <v>1352</v>
      </c>
      <c r="B222" s="52" t="s">
        <v>723</v>
      </c>
      <c r="C222" s="53" t="s">
        <v>724</v>
      </c>
      <c r="D222" s="53" t="s">
        <v>725</v>
      </c>
      <c r="E222" s="53" t="s">
        <v>726</v>
      </c>
      <c r="F222" s="53" t="s">
        <v>727</v>
      </c>
      <c r="G222" s="35" t="s">
        <v>44</v>
      </c>
      <c r="H222" s="54">
        <v>2989.5</v>
      </c>
      <c r="I222" s="55"/>
      <c r="J222" s="37">
        <v>2959.9</v>
      </c>
      <c r="K222" s="37">
        <f t="shared" si="12"/>
        <v>0</v>
      </c>
      <c r="L222" s="38">
        <f t="shared" si="13"/>
        <v>0</v>
      </c>
      <c r="M222" s="80">
        <v>2</v>
      </c>
      <c r="N222" s="27">
        <f t="shared" si="14"/>
        <v>0</v>
      </c>
      <c r="O222" s="27">
        <f t="shared" si="15"/>
        <v>0</v>
      </c>
    </row>
    <row r="223" spans="1:15" s="19" customFormat="1" ht="22.5">
      <c r="A223" s="32">
        <v>1353</v>
      </c>
      <c r="B223" s="52" t="s">
        <v>728</v>
      </c>
      <c r="C223" s="53" t="s">
        <v>729</v>
      </c>
      <c r="D223" s="53" t="s">
        <v>730</v>
      </c>
      <c r="E223" s="53" t="s">
        <v>670</v>
      </c>
      <c r="F223" s="53" t="s">
        <v>731</v>
      </c>
      <c r="G223" s="35" t="s">
        <v>44</v>
      </c>
      <c r="H223" s="54">
        <v>2827.5</v>
      </c>
      <c r="I223" s="55"/>
      <c r="J223" s="37">
        <v>2799.51</v>
      </c>
      <c r="K223" s="37">
        <f t="shared" si="12"/>
        <v>0</v>
      </c>
      <c r="L223" s="38">
        <f t="shared" si="13"/>
        <v>0</v>
      </c>
      <c r="M223" s="80">
        <v>2</v>
      </c>
      <c r="N223" s="27">
        <f t="shared" si="14"/>
        <v>0</v>
      </c>
      <c r="O223" s="27">
        <f t="shared" si="15"/>
        <v>0</v>
      </c>
    </row>
    <row r="224" spans="1:15" s="19" customFormat="1" ht="22.5">
      <c r="A224" s="32">
        <v>1354</v>
      </c>
      <c r="B224" s="34">
        <v>3114460</v>
      </c>
      <c r="C224" s="34" t="s">
        <v>644</v>
      </c>
      <c r="D224" s="34" t="s">
        <v>732</v>
      </c>
      <c r="E224" s="34" t="s">
        <v>733</v>
      </c>
      <c r="F224" s="34" t="s">
        <v>734</v>
      </c>
      <c r="G224" s="35" t="s">
        <v>44</v>
      </c>
      <c r="H224" s="50">
        <v>212.9</v>
      </c>
      <c r="I224" s="58"/>
      <c r="J224" s="37">
        <v>209.26</v>
      </c>
      <c r="K224" s="37">
        <f t="shared" si="12"/>
        <v>0</v>
      </c>
      <c r="L224" s="38">
        <f t="shared" si="13"/>
        <v>0</v>
      </c>
      <c r="M224" s="80">
        <v>3</v>
      </c>
      <c r="N224" s="27">
        <f t="shared" si="14"/>
        <v>0</v>
      </c>
      <c r="O224" s="27">
        <f t="shared" si="15"/>
        <v>0</v>
      </c>
    </row>
    <row r="225" spans="1:15" s="19" customFormat="1" ht="22.5">
      <c r="A225" s="32">
        <v>1355</v>
      </c>
      <c r="B225" s="34" t="s">
        <v>735</v>
      </c>
      <c r="C225" s="34" t="s">
        <v>644</v>
      </c>
      <c r="D225" s="34" t="s">
        <v>732</v>
      </c>
      <c r="E225" s="34" t="s">
        <v>92</v>
      </c>
      <c r="F225" s="34" t="s">
        <v>736</v>
      </c>
      <c r="G225" s="35" t="s">
        <v>44</v>
      </c>
      <c r="H225" s="37">
        <v>175.6</v>
      </c>
      <c r="I225" s="58"/>
      <c r="J225" s="83">
        <v>128</v>
      </c>
      <c r="K225" s="37">
        <f t="shared" si="12"/>
        <v>0</v>
      </c>
      <c r="L225" s="38">
        <f t="shared" si="13"/>
        <v>0</v>
      </c>
      <c r="M225" s="80">
        <v>3</v>
      </c>
      <c r="N225" s="27">
        <f t="shared" si="14"/>
        <v>0</v>
      </c>
      <c r="O225" s="27">
        <f t="shared" si="15"/>
        <v>0</v>
      </c>
    </row>
    <row r="226" spans="1:15" s="19" customFormat="1" ht="22.5">
      <c r="A226" s="32">
        <v>1360</v>
      </c>
      <c r="B226" s="34" t="s">
        <v>737</v>
      </c>
      <c r="C226" s="34" t="s">
        <v>738</v>
      </c>
      <c r="D226" s="34" t="s">
        <v>739</v>
      </c>
      <c r="E226" s="34" t="s">
        <v>103</v>
      </c>
      <c r="F226" s="34" t="s">
        <v>740</v>
      </c>
      <c r="G226" s="35" t="s">
        <v>44</v>
      </c>
      <c r="H226" s="50">
        <v>747.7</v>
      </c>
      <c r="I226" s="58"/>
      <c r="J226" s="83">
        <v>741.3</v>
      </c>
      <c r="K226" s="37">
        <f t="shared" si="12"/>
        <v>0</v>
      </c>
      <c r="L226" s="38">
        <f t="shared" si="13"/>
        <v>0</v>
      </c>
      <c r="M226" s="80">
        <v>1</v>
      </c>
      <c r="N226" s="27">
        <f t="shared" si="14"/>
        <v>0</v>
      </c>
      <c r="O226" s="27">
        <f t="shared" si="15"/>
        <v>0</v>
      </c>
    </row>
    <row r="227" spans="1:15" s="19" customFormat="1" ht="22.5">
      <c r="A227" s="32">
        <v>1361</v>
      </c>
      <c r="B227" s="34" t="s">
        <v>741</v>
      </c>
      <c r="C227" s="34" t="s">
        <v>738</v>
      </c>
      <c r="D227" s="34" t="s">
        <v>739</v>
      </c>
      <c r="E227" s="34" t="s">
        <v>130</v>
      </c>
      <c r="F227" s="34" t="s">
        <v>742</v>
      </c>
      <c r="G227" s="35" t="s">
        <v>44</v>
      </c>
      <c r="H227" s="50">
        <v>685.4</v>
      </c>
      <c r="I227" s="58"/>
      <c r="J227" s="83">
        <v>679.5</v>
      </c>
      <c r="K227" s="37">
        <f t="shared" si="12"/>
        <v>0</v>
      </c>
      <c r="L227" s="38">
        <f t="shared" si="13"/>
        <v>0</v>
      </c>
      <c r="M227" s="80">
        <v>1</v>
      </c>
      <c r="N227" s="27">
        <f t="shared" si="14"/>
        <v>0</v>
      </c>
      <c r="O227" s="27">
        <f t="shared" si="15"/>
        <v>0</v>
      </c>
    </row>
    <row r="228" spans="1:15" s="19" customFormat="1" ht="22.5">
      <c r="A228" s="32">
        <v>1362</v>
      </c>
      <c r="B228" s="34" t="s">
        <v>743</v>
      </c>
      <c r="C228" s="34" t="s">
        <v>738</v>
      </c>
      <c r="D228" s="34" t="s">
        <v>739</v>
      </c>
      <c r="E228" s="34" t="s">
        <v>744</v>
      </c>
      <c r="F228" s="34" t="s">
        <v>745</v>
      </c>
      <c r="G228" s="35" t="s">
        <v>44</v>
      </c>
      <c r="H228" s="50">
        <v>1257.1</v>
      </c>
      <c r="I228" s="58"/>
      <c r="J228" s="83">
        <v>1246.3</v>
      </c>
      <c r="K228" s="37">
        <f t="shared" si="12"/>
        <v>0</v>
      </c>
      <c r="L228" s="38">
        <f t="shared" si="13"/>
        <v>0</v>
      </c>
      <c r="M228" s="80">
        <v>1</v>
      </c>
      <c r="N228" s="27">
        <f t="shared" si="14"/>
        <v>0</v>
      </c>
      <c r="O228" s="27">
        <f t="shared" si="15"/>
        <v>0</v>
      </c>
    </row>
    <row r="229" spans="1:15" s="19" customFormat="1" ht="22.5">
      <c r="A229" s="32">
        <v>1363</v>
      </c>
      <c r="B229" s="34" t="s">
        <v>746</v>
      </c>
      <c r="C229" s="34" t="s">
        <v>738</v>
      </c>
      <c r="D229" s="34" t="s">
        <v>739</v>
      </c>
      <c r="E229" s="34" t="s">
        <v>103</v>
      </c>
      <c r="F229" s="34" t="s">
        <v>539</v>
      </c>
      <c r="G229" s="35" t="s">
        <v>44</v>
      </c>
      <c r="H229" s="50">
        <v>1094.4</v>
      </c>
      <c r="I229" s="58"/>
      <c r="J229" s="83">
        <v>1085</v>
      </c>
      <c r="K229" s="37">
        <f t="shared" si="12"/>
        <v>0</v>
      </c>
      <c r="L229" s="38">
        <f t="shared" si="13"/>
        <v>0</v>
      </c>
      <c r="M229" s="80">
        <v>1</v>
      </c>
      <c r="N229" s="27">
        <f t="shared" si="14"/>
        <v>0</v>
      </c>
      <c r="O229" s="27">
        <f t="shared" si="15"/>
        <v>0</v>
      </c>
    </row>
    <row r="230" spans="1:15" s="19" customFormat="1" ht="22.5">
      <c r="A230" s="32">
        <v>1372</v>
      </c>
      <c r="B230" s="52" t="s">
        <v>747</v>
      </c>
      <c r="C230" s="53" t="s">
        <v>748</v>
      </c>
      <c r="D230" s="53" t="s">
        <v>749</v>
      </c>
      <c r="E230" s="53" t="s">
        <v>130</v>
      </c>
      <c r="F230" s="53" t="s">
        <v>750</v>
      </c>
      <c r="G230" s="35" t="s">
        <v>44</v>
      </c>
      <c r="H230" s="54">
        <v>4341.8</v>
      </c>
      <c r="I230" s="55"/>
      <c r="J230" s="37">
        <v>4298.82</v>
      </c>
      <c r="K230" s="37">
        <f t="shared" si="12"/>
        <v>0</v>
      </c>
      <c r="L230" s="38">
        <f t="shared" si="13"/>
        <v>0</v>
      </c>
      <c r="M230" s="80">
        <v>3</v>
      </c>
      <c r="N230" s="27">
        <f t="shared" si="14"/>
        <v>0</v>
      </c>
      <c r="O230" s="27">
        <f t="shared" si="15"/>
        <v>0</v>
      </c>
    </row>
    <row r="231" spans="1:15" s="19" customFormat="1" ht="22.5">
      <c r="A231" s="32">
        <v>1373</v>
      </c>
      <c r="B231" s="34">
        <v>7112250</v>
      </c>
      <c r="C231" s="34" t="s">
        <v>751</v>
      </c>
      <c r="D231" s="34" t="s">
        <v>752</v>
      </c>
      <c r="E231" s="34" t="s">
        <v>753</v>
      </c>
      <c r="F231" s="34" t="s">
        <v>754</v>
      </c>
      <c r="G231" s="35" t="s">
        <v>44</v>
      </c>
      <c r="H231" s="50">
        <v>12469.5</v>
      </c>
      <c r="I231" s="58"/>
      <c r="J231" s="83">
        <v>12362.3</v>
      </c>
      <c r="K231" s="37">
        <f t="shared" si="12"/>
        <v>0</v>
      </c>
      <c r="L231" s="38">
        <f t="shared" si="13"/>
        <v>0</v>
      </c>
      <c r="M231" s="80">
        <v>1</v>
      </c>
      <c r="N231" s="27">
        <f t="shared" si="14"/>
        <v>0</v>
      </c>
      <c r="O231" s="27">
        <f t="shared" si="15"/>
        <v>0</v>
      </c>
    </row>
    <row r="232" spans="1:15" s="19" customFormat="1" ht="22.5">
      <c r="A232" s="32">
        <v>1375</v>
      </c>
      <c r="B232" s="33" t="s">
        <v>755</v>
      </c>
      <c r="C232" s="34" t="s">
        <v>756</v>
      </c>
      <c r="D232" s="34" t="s">
        <v>757</v>
      </c>
      <c r="E232" s="34" t="s">
        <v>130</v>
      </c>
      <c r="F232" s="34" t="s">
        <v>166</v>
      </c>
      <c r="G232" s="35" t="s">
        <v>44</v>
      </c>
      <c r="H232" s="50">
        <v>192.4</v>
      </c>
      <c r="I232" s="67"/>
      <c r="J232" s="37">
        <v>186.53</v>
      </c>
      <c r="K232" s="37">
        <f t="shared" si="12"/>
        <v>0</v>
      </c>
      <c r="L232" s="38">
        <f t="shared" si="13"/>
        <v>0</v>
      </c>
      <c r="M232" s="80">
        <v>3</v>
      </c>
      <c r="N232" s="27">
        <f t="shared" si="14"/>
        <v>0</v>
      </c>
      <c r="O232" s="27">
        <f t="shared" si="15"/>
        <v>0</v>
      </c>
    </row>
    <row r="233" spans="1:15" s="19" customFormat="1" ht="22.5">
      <c r="A233" s="32">
        <v>1379</v>
      </c>
      <c r="B233" s="75" t="s">
        <v>758</v>
      </c>
      <c r="C233" s="37" t="s">
        <v>759</v>
      </c>
      <c r="D233" s="37" t="s">
        <v>760</v>
      </c>
      <c r="E233" s="37" t="s">
        <v>130</v>
      </c>
      <c r="F233" s="54" t="s">
        <v>169</v>
      </c>
      <c r="G233" s="35" t="s">
        <v>44</v>
      </c>
      <c r="H233" s="76">
        <v>405.59999999999997</v>
      </c>
      <c r="I233" s="67"/>
      <c r="J233" s="83">
        <v>370.2</v>
      </c>
      <c r="K233" s="37">
        <f t="shared" si="12"/>
        <v>0</v>
      </c>
      <c r="L233" s="38">
        <f t="shared" si="13"/>
        <v>0</v>
      </c>
      <c r="M233" s="80">
        <v>2</v>
      </c>
      <c r="N233" s="27">
        <f t="shared" si="14"/>
        <v>0</v>
      </c>
      <c r="O233" s="27">
        <f t="shared" si="15"/>
        <v>0</v>
      </c>
    </row>
    <row r="234" spans="1:15" s="19" customFormat="1" ht="22.5">
      <c r="A234" s="32">
        <v>1380</v>
      </c>
      <c r="B234" s="75" t="s">
        <v>761</v>
      </c>
      <c r="C234" s="37" t="s">
        <v>759</v>
      </c>
      <c r="D234" s="37" t="s">
        <v>760</v>
      </c>
      <c r="E234" s="37" t="s">
        <v>733</v>
      </c>
      <c r="F234" s="54" t="s">
        <v>762</v>
      </c>
      <c r="G234" s="35" t="s">
        <v>44</v>
      </c>
      <c r="H234" s="76">
        <v>495.8</v>
      </c>
      <c r="I234" s="67"/>
      <c r="J234" s="37">
        <v>490.89</v>
      </c>
      <c r="K234" s="37">
        <f t="shared" si="12"/>
        <v>0</v>
      </c>
      <c r="L234" s="38">
        <f t="shared" si="13"/>
        <v>0</v>
      </c>
      <c r="M234" s="80">
        <v>2</v>
      </c>
      <c r="N234" s="27">
        <f t="shared" si="14"/>
        <v>0</v>
      </c>
      <c r="O234" s="27">
        <f t="shared" si="15"/>
        <v>0</v>
      </c>
    </row>
    <row r="235" spans="1:15" s="19" customFormat="1" ht="22.5">
      <c r="A235" s="32">
        <v>1384</v>
      </c>
      <c r="B235" s="34" t="s">
        <v>763</v>
      </c>
      <c r="C235" s="34" t="s">
        <v>764</v>
      </c>
      <c r="D235" s="34" t="s">
        <v>765</v>
      </c>
      <c r="E235" s="34" t="s">
        <v>766</v>
      </c>
      <c r="F235" s="34" t="s">
        <v>767</v>
      </c>
      <c r="G235" s="35" t="s">
        <v>44</v>
      </c>
      <c r="H235" s="50">
        <v>132.3</v>
      </c>
      <c r="I235" s="58"/>
      <c r="J235" s="37">
        <v>129.67</v>
      </c>
      <c r="K235" s="37">
        <f t="shared" si="12"/>
        <v>0</v>
      </c>
      <c r="L235" s="38">
        <f t="shared" si="13"/>
        <v>0</v>
      </c>
      <c r="M235" s="80">
        <v>3</v>
      </c>
      <c r="N235" s="27">
        <f t="shared" si="14"/>
        <v>0</v>
      </c>
      <c r="O235" s="27">
        <f t="shared" si="15"/>
        <v>0</v>
      </c>
    </row>
    <row r="236" spans="1:15" s="19" customFormat="1" ht="22.5">
      <c r="A236" s="32">
        <v>1389</v>
      </c>
      <c r="B236" s="53" t="s">
        <v>768</v>
      </c>
      <c r="C236" s="53" t="s">
        <v>769</v>
      </c>
      <c r="D236" s="53" t="s">
        <v>770</v>
      </c>
      <c r="E236" s="53" t="s">
        <v>771</v>
      </c>
      <c r="F236" s="53" t="s">
        <v>772</v>
      </c>
      <c r="G236" s="35" t="s">
        <v>44</v>
      </c>
      <c r="H236" s="54">
        <v>584.1</v>
      </c>
      <c r="I236" s="55"/>
      <c r="J236" s="37">
        <v>578.32</v>
      </c>
      <c r="K236" s="37">
        <f t="shared" si="12"/>
        <v>0</v>
      </c>
      <c r="L236" s="38">
        <f t="shared" si="13"/>
        <v>0</v>
      </c>
      <c r="M236" s="80">
        <v>2</v>
      </c>
      <c r="N236" s="27">
        <f t="shared" si="14"/>
        <v>0</v>
      </c>
      <c r="O236" s="27">
        <f t="shared" si="15"/>
        <v>0</v>
      </c>
    </row>
    <row r="237" spans="1:15" s="19" customFormat="1" ht="33.75">
      <c r="A237" s="32">
        <v>1390</v>
      </c>
      <c r="B237" s="53" t="s">
        <v>773</v>
      </c>
      <c r="C237" s="53" t="s">
        <v>774</v>
      </c>
      <c r="D237" s="53" t="s">
        <v>775</v>
      </c>
      <c r="E237" s="53" t="s">
        <v>771</v>
      </c>
      <c r="F237" s="53" t="s">
        <v>776</v>
      </c>
      <c r="G237" s="35" t="s">
        <v>44</v>
      </c>
      <c r="H237" s="54">
        <v>239.9</v>
      </c>
      <c r="I237" s="55"/>
      <c r="J237" s="37">
        <v>231.53</v>
      </c>
      <c r="K237" s="37">
        <f t="shared" si="12"/>
        <v>0</v>
      </c>
      <c r="L237" s="38">
        <f t="shared" si="13"/>
        <v>0</v>
      </c>
      <c r="M237" s="80">
        <v>2</v>
      </c>
      <c r="N237" s="27">
        <f t="shared" si="14"/>
        <v>0</v>
      </c>
      <c r="O237" s="27">
        <f t="shared" si="15"/>
        <v>0</v>
      </c>
    </row>
    <row r="238" spans="1:15" s="19" customFormat="1" ht="22.5">
      <c r="A238" s="32">
        <v>1391</v>
      </c>
      <c r="B238" s="53" t="s">
        <v>777</v>
      </c>
      <c r="C238" s="53" t="s">
        <v>774</v>
      </c>
      <c r="D238" s="53" t="s">
        <v>775</v>
      </c>
      <c r="E238" s="53" t="s">
        <v>766</v>
      </c>
      <c r="F238" s="53" t="s">
        <v>778</v>
      </c>
      <c r="G238" s="35" t="s">
        <v>44</v>
      </c>
      <c r="H238" s="54">
        <v>283.8</v>
      </c>
      <c r="I238" s="55"/>
      <c r="J238" s="37">
        <v>273.9</v>
      </c>
      <c r="K238" s="37">
        <f t="shared" si="12"/>
        <v>0</v>
      </c>
      <c r="L238" s="38">
        <f t="shared" si="13"/>
        <v>0</v>
      </c>
      <c r="M238" s="80">
        <v>2</v>
      </c>
      <c r="N238" s="27">
        <f t="shared" si="14"/>
        <v>0</v>
      </c>
      <c r="O238" s="27">
        <f t="shared" si="15"/>
        <v>0</v>
      </c>
    </row>
    <row r="239" spans="1:15" s="19" customFormat="1" ht="22.5">
      <c r="A239" s="32">
        <v>1394</v>
      </c>
      <c r="B239" s="52" t="s">
        <v>779</v>
      </c>
      <c r="C239" s="53" t="s">
        <v>780</v>
      </c>
      <c r="D239" s="53" t="s">
        <v>781</v>
      </c>
      <c r="E239" s="53" t="s">
        <v>771</v>
      </c>
      <c r="F239" s="53" t="s">
        <v>782</v>
      </c>
      <c r="G239" s="35" t="s">
        <v>44</v>
      </c>
      <c r="H239" s="54">
        <v>276.3</v>
      </c>
      <c r="I239" s="55"/>
      <c r="J239" s="37">
        <v>266.66</v>
      </c>
      <c r="K239" s="37">
        <f t="shared" si="12"/>
        <v>0</v>
      </c>
      <c r="L239" s="38">
        <f t="shared" si="13"/>
        <v>0</v>
      </c>
      <c r="M239" s="80">
        <v>2</v>
      </c>
      <c r="N239" s="27">
        <f t="shared" si="14"/>
        <v>0</v>
      </c>
      <c r="O239" s="27">
        <f t="shared" si="15"/>
        <v>0</v>
      </c>
    </row>
    <row r="240" spans="1:15" s="19" customFormat="1" ht="22.5">
      <c r="A240" s="32">
        <v>1397</v>
      </c>
      <c r="B240" s="52" t="s">
        <v>783</v>
      </c>
      <c r="C240" s="53" t="s">
        <v>784</v>
      </c>
      <c r="D240" s="53" t="s">
        <v>785</v>
      </c>
      <c r="E240" s="53" t="s">
        <v>771</v>
      </c>
      <c r="F240" s="53" t="s">
        <v>786</v>
      </c>
      <c r="G240" s="35" t="s">
        <v>44</v>
      </c>
      <c r="H240" s="54">
        <v>346.1</v>
      </c>
      <c r="I240" s="55"/>
      <c r="J240" s="37">
        <v>340.6</v>
      </c>
      <c r="K240" s="37">
        <f t="shared" si="12"/>
        <v>0</v>
      </c>
      <c r="L240" s="38">
        <f t="shared" si="13"/>
        <v>0</v>
      </c>
      <c r="M240" s="80">
        <v>2</v>
      </c>
      <c r="N240" s="27">
        <f t="shared" si="14"/>
        <v>0</v>
      </c>
      <c r="O240" s="27">
        <f t="shared" si="15"/>
        <v>0</v>
      </c>
    </row>
    <row r="241" spans="1:15" s="19" customFormat="1" ht="22.5">
      <c r="A241" s="32">
        <v>1401</v>
      </c>
      <c r="B241" s="33" t="s">
        <v>787</v>
      </c>
      <c r="C241" s="34" t="s">
        <v>788</v>
      </c>
      <c r="D241" s="34" t="s">
        <v>789</v>
      </c>
      <c r="E241" s="34" t="s">
        <v>771</v>
      </c>
      <c r="F241" s="34" t="s">
        <v>790</v>
      </c>
      <c r="G241" s="35" t="s">
        <v>44</v>
      </c>
      <c r="H241" s="50">
        <v>304.7</v>
      </c>
      <c r="I241" s="58"/>
      <c r="J241" s="83">
        <v>302.1</v>
      </c>
      <c r="K241" s="37">
        <f t="shared" si="12"/>
        <v>0</v>
      </c>
      <c r="L241" s="38">
        <f t="shared" si="13"/>
        <v>0</v>
      </c>
      <c r="M241" s="80">
        <v>1</v>
      </c>
      <c r="N241" s="27">
        <f t="shared" si="14"/>
        <v>0</v>
      </c>
      <c r="O241" s="27">
        <f t="shared" si="15"/>
        <v>0</v>
      </c>
    </row>
    <row r="242" spans="1:15" s="19" customFormat="1" ht="22.5">
      <c r="A242" s="32">
        <v>1403</v>
      </c>
      <c r="B242" s="34">
        <v>7096060</v>
      </c>
      <c r="C242" s="34" t="s">
        <v>791</v>
      </c>
      <c r="D242" s="34" t="s">
        <v>792</v>
      </c>
      <c r="E242" s="34" t="s">
        <v>793</v>
      </c>
      <c r="F242" s="34" t="s">
        <v>794</v>
      </c>
      <c r="G242" s="35" t="s">
        <v>44</v>
      </c>
      <c r="H242" s="50">
        <v>748.8</v>
      </c>
      <c r="I242" s="58"/>
      <c r="J242" s="83">
        <v>544.2</v>
      </c>
      <c r="K242" s="37">
        <f t="shared" si="12"/>
        <v>0</v>
      </c>
      <c r="L242" s="38">
        <f t="shared" si="13"/>
        <v>0</v>
      </c>
      <c r="M242" s="80">
        <v>2</v>
      </c>
      <c r="N242" s="27">
        <f t="shared" si="14"/>
        <v>0</v>
      </c>
      <c r="O242" s="27">
        <f t="shared" si="15"/>
        <v>0</v>
      </c>
    </row>
    <row r="243" spans="1:15" s="19" customFormat="1" ht="33.75">
      <c r="A243" s="32">
        <v>1407</v>
      </c>
      <c r="B243" s="77" t="s">
        <v>795</v>
      </c>
      <c r="C243" s="62" t="s">
        <v>796</v>
      </c>
      <c r="D243" s="62" t="s">
        <v>797</v>
      </c>
      <c r="E243" s="62" t="s">
        <v>771</v>
      </c>
      <c r="F243" s="34" t="s">
        <v>798</v>
      </c>
      <c r="G243" s="35" t="s">
        <v>44</v>
      </c>
      <c r="H243" s="50">
        <v>449.6</v>
      </c>
      <c r="I243" s="51"/>
      <c r="J243" s="37">
        <v>433.91</v>
      </c>
      <c r="K243" s="37">
        <f t="shared" si="12"/>
        <v>0</v>
      </c>
      <c r="L243" s="38">
        <f t="shared" si="13"/>
        <v>0</v>
      </c>
      <c r="M243" s="80">
        <v>2</v>
      </c>
      <c r="N243" s="27">
        <f t="shared" si="14"/>
        <v>0</v>
      </c>
      <c r="O243" s="27">
        <f t="shared" si="15"/>
        <v>0</v>
      </c>
    </row>
    <row r="244" spans="1:15" s="19" customFormat="1" ht="33.75">
      <c r="A244" s="32">
        <v>1409</v>
      </c>
      <c r="B244" s="78" t="s">
        <v>799</v>
      </c>
      <c r="C244" s="78" t="s">
        <v>800</v>
      </c>
      <c r="D244" s="78" t="s">
        <v>801</v>
      </c>
      <c r="E244" s="78" t="s">
        <v>802</v>
      </c>
      <c r="F244" s="78" t="s">
        <v>803</v>
      </c>
      <c r="G244" s="35" t="s">
        <v>44</v>
      </c>
      <c r="H244" s="50">
        <v>314.7</v>
      </c>
      <c r="I244" s="58"/>
      <c r="J244" s="83">
        <v>312</v>
      </c>
      <c r="K244" s="37">
        <f t="shared" si="12"/>
        <v>0</v>
      </c>
      <c r="L244" s="38">
        <f t="shared" si="13"/>
        <v>0</v>
      </c>
      <c r="M244" s="80">
        <v>1</v>
      </c>
      <c r="N244" s="27">
        <f t="shared" si="14"/>
        <v>0</v>
      </c>
      <c r="O244" s="27">
        <f t="shared" si="15"/>
        <v>0</v>
      </c>
    </row>
    <row r="245" spans="1:15" s="19" customFormat="1" ht="33.75">
      <c r="A245" s="32">
        <v>1411</v>
      </c>
      <c r="B245" s="52" t="s">
        <v>804</v>
      </c>
      <c r="C245" s="53" t="s">
        <v>805</v>
      </c>
      <c r="D245" s="53" t="s">
        <v>806</v>
      </c>
      <c r="E245" s="53" t="s">
        <v>771</v>
      </c>
      <c r="F245" s="53" t="s">
        <v>807</v>
      </c>
      <c r="G245" s="35" t="s">
        <v>44</v>
      </c>
      <c r="H245" s="54">
        <v>1552.6</v>
      </c>
      <c r="I245" s="56"/>
      <c r="J245" s="37">
        <v>1527.91</v>
      </c>
      <c r="K245" s="37">
        <f t="shared" si="12"/>
        <v>0</v>
      </c>
      <c r="L245" s="38">
        <f t="shared" si="13"/>
        <v>0</v>
      </c>
      <c r="M245" s="80">
        <v>2</v>
      </c>
      <c r="N245" s="27">
        <f t="shared" si="14"/>
        <v>0</v>
      </c>
      <c r="O245" s="27">
        <f t="shared" si="15"/>
        <v>0</v>
      </c>
    </row>
    <row r="246" spans="1:15" s="19" customFormat="1" ht="22.5">
      <c r="A246" s="32">
        <v>1412</v>
      </c>
      <c r="B246" s="64" t="s">
        <v>808</v>
      </c>
      <c r="C246" s="64" t="s">
        <v>809</v>
      </c>
      <c r="D246" s="64" t="s">
        <v>810</v>
      </c>
      <c r="E246" s="64" t="s">
        <v>771</v>
      </c>
      <c r="F246" s="64" t="s">
        <v>811</v>
      </c>
      <c r="G246" s="35" t="s">
        <v>44</v>
      </c>
      <c r="H246" s="74">
        <v>409.1</v>
      </c>
      <c r="I246" s="56"/>
      <c r="J246" s="37">
        <v>405.05</v>
      </c>
      <c r="K246" s="37">
        <f t="shared" si="12"/>
        <v>0</v>
      </c>
      <c r="L246" s="38">
        <f t="shared" si="13"/>
        <v>0</v>
      </c>
      <c r="M246" s="80">
        <v>2</v>
      </c>
      <c r="N246" s="27">
        <f t="shared" si="14"/>
        <v>0</v>
      </c>
      <c r="O246" s="27">
        <f t="shared" si="15"/>
        <v>0</v>
      </c>
    </row>
    <row r="247" spans="1:15" s="19" customFormat="1" ht="33.75">
      <c r="A247" s="32">
        <v>1414</v>
      </c>
      <c r="B247" s="64" t="s">
        <v>812</v>
      </c>
      <c r="C247" s="64" t="s">
        <v>813</v>
      </c>
      <c r="D247" s="64" t="s">
        <v>814</v>
      </c>
      <c r="E247" s="64" t="s">
        <v>771</v>
      </c>
      <c r="F247" s="64" t="s">
        <v>815</v>
      </c>
      <c r="G247" s="35" t="s">
        <v>44</v>
      </c>
      <c r="H247" s="74">
        <v>1680.3</v>
      </c>
      <c r="I247" s="71"/>
      <c r="J247" s="83">
        <v>1366.5</v>
      </c>
      <c r="K247" s="37">
        <f t="shared" si="12"/>
        <v>0</v>
      </c>
      <c r="L247" s="38">
        <f t="shared" si="13"/>
        <v>0</v>
      </c>
      <c r="M247" s="80">
        <v>2</v>
      </c>
      <c r="N247" s="27">
        <f t="shared" si="14"/>
        <v>0</v>
      </c>
      <c r="O247" s="27">
        <f t="shared" si="15"/>
        <v>0</v>
      </c>
    </row>
    <row r="248" spans="1:15" s="19" customFormat="1" ht="33.75">
      <c r="A248" s="32">
        <v>1415</v>
      </c>
      <c r="B248" s="64" t="s">
        <v>816</v>
      </c>
      <c r="C248" s="64" t="s">
        <v>817</v>
      </c>
      <c r="D248" s="64" t="s">
        <v>818</v>
      </c>
      <c r="E248" s="64" t="s">
        <v>819</v>
      </c>
      <c r="F248" s="64" t="s">
        <v>820</v>
      </c>
      <c r="G248" s="35" t="s">
        <v>44</v>
      </c>
      <c r="H248" s="74">
        <v>1178.1</v>
      </c>
      <c r="I248" s="71"/>
      <c r="J248" s="37">
        <v>1166.44</v>
      </c>
      <c r="K248" s="37">
        <f t="shared" si="12"/>
        <v>0</v>
      </c>
      <c r="L248" s="38">
        <f t="shared" si="13"/>
        <v>0</v>
      </c>
      <c r="M248" s="80">
        <v>2</v>
      </c>
      <c r="N248" s="27">
        <f t="shared" si="14"/>
        <v>0</v>
      </c>
      <c r="O248" s="27">
        <f t="shared" si="15"/>
        <v>0</v>
      </c>
    </row>
    <row r="249" spans="1:15" s="19" customFormat="1" ht="22.5">
      <c r="A249" s="32">
        <v>1417</v>
      </c>
      <c r="B249" s="77" t="s">
        <v>821</v>
      </c>
      <c r="C249" s="62" t="s">
        <v>822</v>
      </c>
      <c r="D249" s="62" t="s">
        <v>823</v>
      </c>
      <c r="E249" s="62" t="s">
        <v>802</v>
      </c>
      <c r="F249" s="62" t="s">
        <v>824</v>
      </c>
      <c r="G249" s="35" t="s">
        <v>44</v>
      </c>
      <c r="H249" s="50">
        <v>364.3</v>
      </c>
      <c r="I249" s="51"/>
      <c r="J249" s="83">
        <v>361.2</v>
      </c>
      <c r="K249" s="37">
        <f t="shared" si="12"/>
        <v>0</v>
      </c>
      <c r="L249" s="38">
        <f t="shared" si="13"/>
        <v>0</v>
      </c>
      <c r="M249" s="80">
        <v>1</v>
      </c>
      <c r="N249" s="27">
        <f t="shared" si="14"/>
        <v>0</v>
      </c>
      <c r="O249" s="27">
        <f t="shared" si="15"/>
        <v>0</v>
      </c>
    </row>
    <row r="250" spans="1:15" s="19" customFormat="1" ht="22.5">
      <c r="A250" s="32">
        <v>1426</v>
      </c>
      <c r="B250" s="53">
        <v>7099145</v>
      </c>
      <c r="C250" s="53" t="s">
        <v>825</v>
      </c>
      <c r="D250" s="53" t="s">
        <v>826</v>
      </c>
      <c r="E250" s="53" t="s">
        <v>771</v>
      </c>
      <c r="F250" s="53" t="s">
        <v>827</v>
      </c>
      <c r="G250" s="35" t="s">
        <v>44</v>
      </c>
      <c r="H250" s="54">
        <v>1408.8000000000002</v>
      </c>
      <c r="I250" s="56"/>
      <c r="J250" s="37">
        <v>1386.4</v>
      </c>
      <c r="K250" s="37">
        <f t="shared" si="12"/>
        <v>0</v>
      </c>
      <c r="L250" s="38">
        <f t="shared" si="13"/>
        <v>0</v>
      </c>
      <c r="M250" s="80">
        <v>2</v>
      </c>
      <c r="N250" s="27">
        <f t="shared" si="14"/>
        <v>0</v>
      </c>
      <c r="O250" s="27">
        <f t="shared" si="15"/>
        <v>0</v>
      </c>
    </row>
    <row r="251" spans="1:15" s="19" customFormat="1" ht="22.5">
      <c r="A251" s="32">
        <v>1427</v>
      </c>
      <c r="B251" s="52" t="s">
        <v>828</v>
      </c>
      <c r="C251" s="53" t="s">
        <v>829</v>
      </c>
      <c r="D251" s="53" t="s">
        <v>830</v>
      </c>
      <c r="E251" s="53" t="s">
        <v>771</v>
      </c>
      <c r="F251" s="53" t="s">
        <v>831</v>
      </c>
      <c r="G251" s="35" t="s">
        <v>44</v>
      </c>
      <c r="H251" s="54">
        <v>1027.4</v>
      </c>
      <c r="I251" s="56"/>
      <c r="J251" s="37">
        <v>1017.23</v>
      </c>
      <c r="K251" s="37">
        <f t="shared" si="12"/>
        <v>0</v>
      </c>
      <c r="L251" s="38">
        <f t="shared" si="13"/>
        <v>0</v>
      </c>
      <c r="M251" s="80">
        <v>2</v>
      </c>
      <c r="N251" s="27">
        <f t="shared" si="14"/>
        <v>0</v>
      </c>
      <c r="O251" s="27">
        <f t="shared" si="15"/>
        <v>0</v>
      </c>
    </row>
    <row r="252" spans="1:15" s="19" customFormat="1" ht="33.75">
      <c r="A252" s="32">
        <v>1428</v>
      </c>
      <c r="B252" s="52" t="s">
        <v>832</v>
      </c>
      <c r="C252" s="53" t="s">
        <v>833</v>
      </c>
      <c r="D252" s="53" t="s">
        <v>834</v>
      </c>
      <c r="E252" s="53" t="s">
        <v>771</v>
      </c>
      <c r="F252" s="53" t="s">
        <v>835</v>
      </c>
      <c r="G252" s="35" t="s">
        <v>44</v>
      </c>
      <c r="H252" s="54">
        <v>1545.8</v>
      </c>
      <c r="I252" s="56"/>
      <c r="J252" s="37">
        <v>1530.5</v>
      </c>
      <c r="K252" s="37">
        <f t="shared" si="12"/>
        <v>0</v>
      </c>
      <c r="L252" s="38">
        <f t="shared" si="13"/>
        <v>0</v>
      </c>
      <c r="M252" s="80">
        <v>2</v>
      </c>
      <c r="N252" s="27">
        <f t="shared" si="14"/>
        <v>0</v>
      </c>
      <c r="O252" s="27">
        <f t="shared" si="15"/>
        <v>0</v>
      </c>
    </row>
    <row r="253" spans="1:15" s="19" customFormat="1" ht="22.5">
      <c r="A253" s="32">
        <v>1429</v>
      </c>
      <c r="B253" s="53">
        <v>7090791</v>
      </c>
      <c r="C253" s="53" t="s">
        <v>836</v>
      </c>
      <c r="D253" s="53" t="s">
        <v>837</v>
      </c>
      <c r="E253" s="53" t="s">
        <v>838</v>
      </c>
      <c r="F253" s="53" t="s">
        <v>839</v>
      </c>
      <c r="G253" s="35" t="s">
        <v>44</v>
      </c>
      <c r="H253" s="54">
        <v>219.6</v>
      </c>
      <c r="I253" s="55"/>
      <c r="J253" s="37">
        <v>215.23</v>
      </c>
      <c r="K253" s="37">
        <f t="shared" si="12"/>
        <v>0</v>
      </c>
      <c r="L253" s="38">
        <f t="shared" si="13"/>
        <v>0</v>
      </c>
      <c r="M253" s="80">
        <v>3</v>
      </c>
      <c r="N253" s="27">
        <f t="shared" si="14"/>
        <v>0</v>
      </c>
      <c r="O253" s="27">
        <f t="shared" si="15"/>
        <v>0</v>
      </c>
    </row>
    <row r="254" spans="1:15" s="19" customFormat="1" ht="22.5">
      <c r="A254" s="32">
        <v>1432</v>
      </c>
      <c r="B254" s="79" t="s">
        <v>840</v>
      </c>
      <c r="C254" s="78" t="s">
        <v>841</v>
      </c>
      <c r="D254" s="78" t="s">
        <v>842</v>
      </c>
      <c r="E254" s="78" t="s">
        <v>843</v>
      </c>
      <c r="F254" s="78" t="s">
        <v>844</v>
      </c>
      <c r="G254" s="35" t="s">
        <v>44</v>
      </c>
      <c r="H254" s="50">
        <v>234.7</v>
      </c>
      <c r="I254" s="51"/>
      <c r="J254" s="37">
        <v>224.87</v>
      </c>
      <c r="K254" s="37">
        <f t="shared" si="12"/>
        <v>0</v>
      </c>
      <c r="L254" s="38">
        <f t="shared" si="13"/>
        <v>0</v>
      </c>
      <c r="M254" s="80">
        <v>1</v>
      </c>
      <c r="N254" s="27">
        <f t="shared" si="14"/>
        <v>0</v>
      </c>
      <c r="O254" s="27">
        <f t="shared" si="15"/>
        <v>0</v>
      </c>
    </row>
    <row r="255" spans="1:15" s="19" customFormat="1" ht="33.75">
      <c r="A255" s="39">
        <v>1433</v>
      </c>
      <c r="B255" s="33" t="s">
        <v>845</v>
      </c>
      <c r="C255" s="34" t="s">
        <v>846</v>
      </c>
      <c r="D255" s="34" t="s">
        <v>847</v>
      </c>
      <c r="E255" s="34" t="s">
        <v>848</v>
      </c>
      <c r="F255" s="34" t="s">
        <v>849</v>
      </c>
      <c r="G255" s="35" t="s">
        <v>44</v>
      </c>
      <c r="H255" s="50">
        <v>181.1</v>
      </c>
      <c r="I255" s="58"/>
      <c r="J255" s="37">
        <v>175.94</v>
      </c>
      <c r="K255" s="37">
        <f t="shared" si="12"/>
        <v>0</v>
      </c>
      <c r="L255" s="38">
        <f t="shared" si="13"/>
        <v>0</v>
      </c>
      <c r="M255" s="80">
        <v>3</v>
      </c>
      <c r="N255" s="27">
        <f aca="true" t="shared" si="16" ref="N255:O257">K255*0.2</f>
        <v>0</v>
      </c>
      <c r="O255" s="27">
        <f t="shared" si="16"/>
        <v>0</v>
      </c>
    </row>
    <row r="256" spans="1:15" s="19" customFormat="1" ht="33.75">
      <c r="A256" s="39">
        <v>1434</v>
      </c>
      <c r="B256" s="33" t="s">
        <v>850</v>
      </c>
      <c r="C256" s="34" t="s">
        <v>846</v>
      </c>
      <c r="D256" s="34" t="s">
        <v>851</v>
      </c>
      <c r="E256" s="34" t="s">
        <v>848</v>
      </c>
      <c r="F256" s="34" t="s">
        <v>852</v>
      </c>
      <c r="G256" s="35" t="s">
        <v>44</v>
      </c>
      <c r="H256" s="50">
        <v>361</v>
      </c>
      <c r="I256" s="58"/>
      <c r="J256" s="37">
        <v>350.71</v>
      </c>
      <c r="K256" s="37">
        <f t="shared" si="12"/>
        <v>0</v>
      </c>
      <c r="L256" s="38">
        <f t="shared" si="13"/>
        <v>0</v>
      </c>
      <c r="M256" s="80">
        <v>3</v>
      </c>
      <c r="N256" s="27">
        <f t="shared" si="16"/>
        <v>0</v>
      </c>
      <c r="O256" s="27">
        <f t="shared" si="16"/>
        <v>0</v>
      </c>
    </row>
    <row r="257" spans="1:15" s="19" customFormat="1" ht="45">
      <c r="A257" s="39">
        <v>1435</v>
      </c>
      <c r="B257" s="34" t="s">
        <v>853</v>
      </c>
      <c r="C257" s="34" t="s">
        <v>854</v>
      </c>
      <c r="D257" s="34" t="s">
        <v>855</v>
      </c>
      <c r="E257" s="34" t="s">
        <v>856</v>
      </c>
      <c r="F257" s="34" t="s">
        <v>857</v>
      </c>
      <c r="G257" s="35" t="s">
        <v>44</v>
      </c>
      <c r="H257" s="50">
        <v>4136.5</v>
      </c>
      <c r="I257" s="58"/>
      <c r="J257" s="37">
        <v>4018.61</v>
      </c>
      <c r="K257" s="37">
        <f>H257*I257</f>
        <v>0</v>
      </c>
      <c r="L257" s="38">
        <f t="shared" si="13"/>
        <v>0</v>
      </c>
      <c r="M257" s="80">
        <v>3</v>
      </c>
      <c r="N257" s="27">
        <f t="shared" si="16"/>
        <v>0</v>
      </c>
      <c r="O257" s="27">
        <f>L257*0.2</f>
        <v>0</v>
      </c>
    </row>
    <row r="258" spans="1:15" s="19" customFormat="1" ht="45">
      <c r="A258" s="39">
        <v>1436</v>
      </c>
      <c r="B258" s="32" t="s">
        <v>858</v>
      </c>
      <c r="C258" s="53" t="s">
        <v>854</v>
      </c>
      <c r="D258" s="53" t="s">
        <v>859</v>
      </c>
      <c r="E258" s="53" t="s">
        <v>856</v>
      </c>
      <c r="F258" s="53" t="s">
        <v>860</v>
      </c>
      <c r="G258" s="35" t="s">
        <v>44</v>
      </c>
      <c r="H258" s="50">
        <v>1393</v>
      </c>
      <c r="I258" s="51"/>
      <c r="J258" s="37">
        <v>1393</v>
      </c>
      <c r="K258" s="37">
        <f t="shared" si="12"/>
        <v>0</v>
      </c>
      <c r="L258" s="38">
        <f t="shared" si="13"/>
        <v>0</v>
      </c>
      <c r="M258" s="80">
        <v>1</v>
      </c>
      <c r="N258" s="27">
        <f t="shared" si="14"/>
        <v>0</v>
      </c>
      <c r="O258" s="27">
        <f t="shared" si="15"/>
        <v>0</v>
      </c>
    </row>
    <row r="259" spans="1:13" ht="18.75" customHeight="1">
      <c r="A259" s="90" t="s">
        <v>861</v>
      </c>
      <c r="B259" s="91"/>
      <c r="C259" s="91"/>
      <c r="D259" s="91"/>
      <c r="E259" s="91"/>
      <c r="F259" s="91"/>
      <c r="G259" s="91"/>
      <c r="H259" s="91"/>
      <c r="I259" s="91"/>
      <c r="J259" s="92"/>
      <c r="K259" s="49">
        <f>SUM(K7:K258)</f>
        <v>0</v>
      </c>
      <c r="L259" s="30">
        <f>SUM(L7:L258)</f>
        <v>0</v>
      </c>
      <c r="M259" s="82">
        <f>AVERAGE(M7:M258)</f>
        <v>1.8333333333333333</v>
      </c>
    </row>
    <row r="260" spans="1:13" ht="18" customHeight="1">
      <c r="A260" s="90" t="s">
        <v>862</v>
      </c>
      <c r="B260" s="91"/>
      <c r="C260" s="91"/>
      <c r="D260" s="91"/>
      <c r="E260" s="91"/>
      <c r="F260" s="91"/>
      <c r="G260" s="91"/>
      <c r="H260" s="91"/>
      <c r="I260" s="91"/>
      <c r="J260" s="92"/>
      <c r="K260" s="30">
        <f>SUM(N7:N258)</f>
        <v>0</v>
      </c>
      <c r="L260" s="30">
        <f>SUM(O6:O258)</f>
        <v>0</v>
      </c>
      <c r="M260" s="2"/>
    </row>
    <row r="261" spans="1:13" ht="14.25" customHeight="1">
      <c r="A261" s="90" t="s">
        <v>863</v>
      </c>
      <c r="B261" s="91"/>
      <c r="C261" s="91"/>
      <c r="D261" s="91"/>
      <c r="E261" s="91"/>
      <c r="F261" s="91"/>
      <c r="G261" s="91"/>
      <c r="H261" s="91"/>
      <c r="I261" s="91"/>
      <c r="J261" s="92"/>
      <c r="K261" s="30">
        <f>K259+K20</f>
        <v>0</v>
      </c>
      <c r="L261" s="30">
        <f>L260+L259</f>
        <v>0</v>
      </c>
      <c r="M261" s="2"/>
    </row>
  </sheetData>
  <sheetProtection/>
  <autoFilter ref="A6:L261"/>
  <mergeCells count="5">
    <mergeCell ref="A2:M2"/>
    <mergeCell ref="A3:M3"/>
    <mergeCell ref="A259:J259"/>
    <mergeCell ref="A260:J260"/>
    <mergeCell ref="A261:J261"/>
  </mergeCells>
  <conditionalFormatting sqref="B6">
    <cfRule type="duplicateValues" priority="29" dxfId="2" stopIfTrue="1">
      <formula>AND(COUNTIF($B$6:$B$6,B6)&gt;1,NOT(ISBLANK(B6)))</formula>
    </cfRule>
  </conditionalFormatting>
  <conditionalFormatting sqref="B7:B258">
    <cfRule type="duplicateValues" priority="1" dxfId="2" stopIfTrue="1">
      <formula>AND(COUNTIF($B$7:$B$258,B7)&gt;1,NOT(ISBLANK(B7)))</formula>
    </cfRule>
  </conditionalFormatting>
  <printOptions/>
  <pageMargins left="0.7" right="0.7" top="0.75" bottom="0.75" header="0.3" footer="0.3"/>
  <pageSetup orientation="landscape" scale="80" r:id="rId1"/>
  <rowBreaks count="1" manualBreakCount="1">
    <brk id="238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G29"/>
  <sheetViews>
    <sheetView zoomScalePageLayoutView="0" workbookViewId="0" topLeftCell="A1">
      <selection activeCell="F14" sqref="F14"/>
    </sheetView>
  </sheetViews>
  <sheetFormatPr defaultColWidth="9.140625" defaultRowHeight="15"/>
  <cols>
    <col min="1" max="1" width="5.8515625" style="1" customWidth="1"/>
    <col min="2" max="2" width="27.8515625" style="1" customWidth="1"/>
    <col min="3" max="3" width="27.00390625" style="1" customWidth="1"/>
    <col min="4" max="4" width="25.28125" style="1" customWidth="1"/>
    <col min="5" max="5" width="21.421875" style="1" customWidth="1"/>
    <col min="6" max="6" width="21.57421875" style="1" customWidth="1"/>
    <col min="7" max="7" width="20.421875" style="1" customWidth="1"/>
    <col min="8" max="16384" width="9.140625" style="1" customWidth="1"/>
  </cols>
  <sheetData>
    <row r="2" spans="2:5" ht="15">
      <c r="B2" s="28" t="s">
        <v>2</v>
      </c>
      <c r="C2" s="28"/>
      <c r="D2" s="28"/>
      <c r="E2" s="29" t="s">
        <v>38</v>
      </c>
    </row>
    <row r="4" ht="15" thickBot="1"/>
    <row r="5" spans="2:7" ht="36.75" thickBot="1">
      <c r="B5" s="3" t="s">
        <v>3</v>
      </c>
      <c r="C5" s="4" t="s">
        <v>33</v>
      </c>
      <c r="E5" s="22" t="s">
        <v>20</v>
      </c>
      <c r="F5" s="23" t="s">
        <v>21</v>
      </c>
      <c r="G5" s="24" t="s">
        <v>22</v>
      </c>
    </row>
    <row r="6" spans="2:7" ht="15" thickBot="1">
      <c r="B6" s="5"/>
      <c r="C6" s="6"/>
      <c r="E6" s="10">
        <f>specifikacija!K259</f>
        <v>0</v>
      </c>
      <c r="F6" s="11">
        <f>specifikacija!L259</f>
        <v>0</v>
      </c>
      <c r="G6" s="12">
        <f>specifikacija!L261</f>
        <v>0</v>
      </c>
    </row>
    <row r="7" spans="2:7" ht="36.75" thickBot="1">
      <c r="B7" s="3" t="s">
        <v>4</v>
      </c>
      <c r="C7" s="7" t="s">
        <v>17</v>
      </c>
      <c r="E7" s="93" t="s">
        <v>23</v>
      </c>
      <c r="F7" s="94"/>
      <c r="G7" s="95"/>
    </row>
    <row r="8" spans="2:7" ht="15" thickBot="1">
      <c r="B8" s="5"/>
      <c r="C8" s="6"/>
      <c r="E8" s="13">
        <f>E6/1000</f>
        <v>0</v>
      </c>
      <c r="F8" s="14">
        <f>F6/1000</f>
        <v>0</v>
      </c>
      <c r="G8" s="15">
        <f>G6/1000</f>
        <v>0</v>
      </c>
    </row>
    <row r="9" spans="2:7" ht="15">
      <c r="B9" s="3" t="s">
        <v>5</v>
      </c>
      <c r="C9" s="7" t="s">
        <v>14</v>
      </c>
      <c r="E9" s="6"/>
      <c r="F9" s="6"/>
      <c r="G9" s="5"/>
    </row>
    <row r="10" spans="2:7" ht="14.25">
      <c r="B10" s="5"/>
      <c r="C10" s="6"/>
      <c r="E10" s="6"/>
      <c r="F10" s="6"/>
      <c r="G10" s="5"/>
    </row>
    <row r="11" spans="2:7" ht="15">
      <c r="B11" s="3" t="s">
        <v>6</v>
      </c>
      <c r="C11" s="7" t="s">
        <v>10</v>
      </c>
      <c r="E11" s="6"/>
      <c r="F11" s="6"/>
      <c r="G11" s="5"/>
    </row>
    <row r="12" spans="2:7" ht="14.25">
      <c r="B12" s="5"/>
      <c r="C12" s="6"/>
      <c r="G12" s="5"/>
    </row>
    <row r="13" spans="2:7" ht="25.5">
      <c r="B13" s="3" t="s">
        <v>7</v>
      </c>
      <c r="C13" s="4" t="s">
        <v>18</v>
      </c>
      <c r="E13" s="8" t="s">
        <v>12</v>
      </c>
      <c r="F13" s="25">
        <f>specifikacija!M259</f>
        <v>1.8333333333333333</v>
      </c>
      <c r="G13" s="5"/>
    </row>
    <row r="14" spans="2:7" ht="14.25">
      <c r="B14" s="5"/>
      <c r="C14" s="6"/>
      <c r="E14" s="6"/>
      <c r="F14" s="6"/>
      <c r="G14" s="5"/>
    </row>
    <row r="15" spans="2:6" ht="37.5" customHeight="1">
      <c r="B15" s="3" t="s">
        <v>8</v>
      </c>
      <c r="C15" s="4" t="s">
        <v>34</v>
      </c>
      <c r="E15" s="8" t="s">
        <v>13</v>
      </c>
      <c r="F15" s="7" t="s">
        <v>11</v>
      </c>
    </row>
    <row r="16" spans="2:3" ht="14.25">
      <c r="B16" s="5"/>
      <c r="C16" s="6"/>
    </row>
    <row r="17" spans="2:3" ht="15">
      <c r="B17" s="20" t="s">
        <v>16</v>
      </c>
      <c r="C17" s="21" t="s">
        <v>19</v>
      </c>
    </row>
    <row r="18" spans="2:3" ht="14.25">
      <c r="B18" s="5"/>
      <c r="C18" s="6"/>
    </row>
    <row r="19" spans="2:3" ht="25.5">
      <c r="B19" s="3" t="s">
        <v>9</v>
      </c>
      <c r="C19" s="9" t="s">
        <v>35</v>
      </c>
    </row>
    <row r="25" ht="14.25">
      <c r="G25" s="16"/>
    </row>
    <row r="26" ht="14.25">
      <c r="G26" s="16"/>
    </row>
    <row r="27" ht="14.25">
      <c r="G27" s="16"/>
    </row>
    <row r="28" ht="14.25">
      <c r="G28" s="16"/>
    </row>
    <row r="29" ht="14.25">
      <c r="G29" s="16"/>
    </row>
  </sheetData>
  <sheetProtection/>
  <mergeCells count="1">
    <mergeCell ref="E7:G7"/>
  </mergeCells>
  <printOptions/>
  <pageMargins left="0.7" right="0.7" top="0.75" bottom="0.75" header="0.3" footer="0.3"/>
  <pageSetup orientation="landscape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2019-12-18T14:07:03Z</dcterms:modified>
  <cp:category/>
  <cp:version/>
  <cp:contentType/>
  <cp:contentStatus/>
</cp:coreProperties>
</file>