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<sst xmlns="http://schemas.openxmlformats.org/spreadsheetml/2006/main" count="208" uniqueCount="154">
  <si>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</si>
  <si>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</si>
  <si>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</si>
  <si>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</si>
  <si>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</si>
  <si>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</si>
  <si>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</si>
  <si>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</si>
  <si>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</si>
  <si>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</si>
  <si>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</si>
  <si>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</si>
  <si>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</si>
  <si>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</si>
  <si>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</si>
  <si>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</si>
  <si>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</si>
  <si>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</si>
  <si>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</si>
  <si>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</si>
  <si>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</si>
  <si>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</si>
  <si>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</si>
  <si>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</si>
  <si>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</si>
  <si>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</si>
  <si>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</si>
  <si>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</si>
  <si>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</si>
  <si>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</si>
  <si>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</si>
  <si>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</si>
  <si>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</si>
  <si>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</si>
  <si>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</si>
  <si>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</si>
  <si>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 xml:space="preserve">Укупна вредност
 без ПДВ-а </t>
  </si>
  <si>
    <t>prašak za rastvor za infuziju</t>
  </si>
  <si>
    <t>bočica staklena</t>
  </si>
  <si>
    <t>ampula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</si>
  <si>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</si>
  <si>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</si>
  <si>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</si>
  <si>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</si>
  <si>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</si>
  <si>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retinol, fitomenadion, ergokalciferol, tokoferol (135,3 mcg/ml + 20 mcg/ml + 1 mcg/ml + 0,64 mg/ml)</t>
  </si>
  <si>
    <t>0050150</t>
  </si>
  <si>
    <t>Vitalipid N Infant</t>
  </si>
  <si>
    <t>FRESENIUS KABI AB</t>
  </si>
  <si>
    <t>koncentrat za emulziju za infuziju</t>
  </si>
  <si>
    <t>10 ml (135,3 mcg/ml + 20 mcg/ml + 1 mcg/ml + 0,64 mg/ml)</t>
  </si>
  <si>
    <t>retinol, fitomenadion, ergokalciferol, tokoferol (194,1 mcg/ml + 15 mcg/ml + 0,5 mcg/ml + 0,91 mg/ml)</t>
  </si>
  <si>
    <t>0050151</t>
  </si>
  <si>
    <t>Vitalipid N Adult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</si>
  <si>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</si>
  <si>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</si>
  <si>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1174015</t>
  </si>
  <si>
    <t>Ketosteril</t>
  </si>
  <si>
    <t>LABESFAL-LABORATORIOS ALMIRO S.A.</t>
  </si>
  <si>
    <t>film tableta</t>
  </si>
  <si>
    <t>67 mg + 101 mg + 68 mg + 86 mg + 59 mg + 75 mg + 53 mg + 23 mg + 38 mg + 30 mg</t>
  </si>
  <si>
    <t>tableta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</si>
  <si>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</si>
  <si>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</si>
  <si>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Vaminolact</t>
  </si>
  <si>
    <t>FRESENIUS KABI AUSTRIA GMBH</t>
  </si>
  <si>
    <t>rastvor za infuziju</t>
  </si>
  <si>
    <t>100 ml (6,3g/l + 4,1g/l + 4,1g/l + 1g/l + 7,1g/l + 2,1g/l + 2,1g/l + 3,1g/l + 7g/l + 5,6g/l + 1,3g/l + 2,7g/l + 5,6g/l + 3,8g/l + 300 mg/l + 3,6g/l + 1,4g/l + 500 mg/l + 3,6g/l)</t>
  </si>
  <si>
    <t>boca staklena</t>
  </si>
  <si>
    <t>aminokiseline 15%</t>
  </si>
  <si>
    <t>0174023</t>
  </si>
  <si>
    <t>Aminoven 15%</t>
  </si>
  <si>
    <t>500 ml</t>
  </si>
  <si>
    <t>emulzija za infuziju</t>
  </si>
  <si>
    <t>100 ml (60g/l + 60g/l + 50g/l + 30g/l)</t>
  </si>
  <si>
    <t>ml</t>
  </si>
  <si>
    <t>250 ml (60g/l + 60g/l + 50g/l + 30g/l)</t>
  </si>
  <si>
    <t>500 ml (60g/l + 60g/l + 50g/l + 30g/l)</t>
  </si>
  <si>
    <t>0171297</t>
  </si>
  <si>
    <t>SMOFLipid</t>
  </si>
  <si>
    <t>0171298</t>
  </si>
  <si>
    <t>0171299</t>
  </si>
  <si>
    <t>prečišćeno sojino ulje, trigliceridi srednje dužine lanaca, prečišćeno maslinovo ulje, riblje ulje bogato omega-3 kiselinama, 100 ml, 250 ml i 500 ml</t>
  </si>
  <si>
    <t>0171301</t>
  </si>
  <si>
    <t>Kabiven</t>
  </si>
  <si>
    <t>FRESENIUS KABI AUSTRIA GMBH | FRESENIUS KABI AB</t>
  </si>
  <si>
    <t>1540 ml (1400 kcal)</t>
  </si>
  <si>
    <t>0171404</t>
  </si>
  <si>
    <t>Kabiven Peripheral</t>
  </si>
  <si>
    <t>FRESENIUS KABI AB | FRESENIUS KABI AUSTRIA GMBH</t>
  </si>
  <si>
    <t>1440 ml (1000 kcal)</t>
  </si>
  <si>
    <t>0171405</t>
  </si>
  <si>
    <t>2400 ml (1700 kcal)</t>
  </si>
  <si>
    <t xml:space="preserve"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i  perifernu primenu 1540 ml , 1440 ml i 2400 ml 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</si>
  <si>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</si>
  <si>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</si>
  <si>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</si>
  <si>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</si>
  <si>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</si>
  <si>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</si>
  <si>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</si>
  <si>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</si>
  <si>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</si>
  <si>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natrijum hidrogenkarbonat 8,4%</t>
  </si>
  <si>
    <t>0133110</t>
  </si>
  <si>
    <t>Natriumbicarbonat "Fresenius" 8.4%</t>
  </si>
  <si>
    <t>koncentrat za rastvor za infuziju</t>
  </si>
  <si>
    <t>100 ml (8,4%)</t>
  </si>
  <si>
    <t>alanil glutamin 100 ml</t>
  </si>
  <si>
    <t>0174050</t>
  </si>
  <si>
    <t>Dipeptiven</t>
  </si>
  <si>
    <t>100 ml (20 g/100 ml)</t>
  </si>
  <si>
    <t>boca</t>
  </si>
  <si>
    <t>tiamin, riboflavin, nikotinamid, piridoksin, pantotenska kiselina, askorbinska kiselina, biotin, folna kiselina, cijanokobalamin, 10 ml</t>
  </si>
  <si>
    <t>0052720</t>
  </si>
  <si>
    <t>Soluvit N</t>
  </si>
  <si>
    <t>10 ml (2,5 mg + 3,6 mg + 40 mg + 4 mg+ 15 mg + 100 mg + 60 mcg + 0,4 mg + 5 mcg)</t>
  </si>
  <si>
    <t>anti-humani T limfocitni imunoglobulin kunića 100 mg</t>
  </si>
  <si>
    <t>0010220 | 0010221</t>
  </si>
  <si>
    <t>NEOVII BIOTECH GMBH</t>
  </si>
  <si>
    <t>100 mg</t>
  </si>
  <si>
    <t>propofol 1% 500 mg</t>
  </si>
  <si>
    <t>0080421</t>
  </si>
  <si>
    <t>Propofol 1% Fresenius</t>
  </si>
  <si>
    <t>FRESENIUIS KABI AUSTRIA GMBH</t>
  </si>
  <si>
    <t>emulzija za injekciju/infuziju</t>
  </si>
  <si>
    <t>500 mg/50 ml</t>
  </si>
  <si>
    <t>bočica</t>
  </si>
  <si>
    <t>0199214</t>
  </si>
  <si>
    <t>GE HEALTHCARE IRELAND LIMITED</t>
  </si>
  <si>
    <t xml:space="preserve">rastvor za injekciju </t>
  </si>
  <si>
    <t>50 ml (350 mg I/ml)</t>
  </si>
  <si>
    <t>0199215</t>
  </si>
  <si>
    <t>Omnipaque™</t>
  </si>
  <si>
    <t>100 ml (350 mg I/ml)</t>
  </si>
  <si>
    <t>joheksol 350 mg I/ml, 50 ml i 100 ml</t>
  </si>
  <si>
    <t>0199217</t>
  </si>
  <si>
    <t>ge HEALTHCARE IRELAND LIMITED</t>
  </si>
  <si>
    <t>200 ml (350 mg I/ml)</t>
  </si>
  <si>
    <t>0199218</t>
  </si>
  <si>
    <t>500 ml (350 mg I/ml)</t>
  </si>
  <si>
    <t>joheksol 350 mg I/ml, 200 ml i 500 ml</t>
  </si>
  <si>
    <t>jodiksanol 320 mg I/ml, 50 ml i 100 ml</t>
  </si>
  <si>
    <t>0199463</t>
  </si>
  <si>
    <t>GE HEALTHCARE AS / GE HEALTHCARE IRELAND LIMITED</t>
  </si>
  <si>
    <t>50 ml (320 mg I/ml)</t>
  </si>
  <si>
    <t>0199464</t>
  </si>
  <si>
    <t>Visipaque™</t>
  </si>
  <si>
    <t>100 ml (320 mg I/ml)</t>
  </si>
  <si>
    <r>
      <t xml:space="preserve"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</t>
    </r>
    <r>
      <rPr>
        <b/>
        <sz val="8"/>
        <rFont val="Arial"/>
        <family val="2"/>
      </rPr>
      <t>za centralni i periferni venski kateter, 1206 ml</t>
    </r>
  </si>
  <si>
    <r>
      <t>Grafalon</t>
    </r>
    <r>
      <rPr>
        <sz val="8"/>
        <rFont val="Calibri"/>
        <family val="2"/>
      </rPr>
      <t>®</t>
    </r>
  </si>
  <si>
    <r>
      <t>Omnipaque</t>
    </r>
    <r>
      <rPr>
        <sz val="8"/>
        <rFont val="Calibri"/>
        <family val="2"/>
      </rPr>
      <t>™</t>
    </r>
  </si>
  <si>
    <r>
      <t>Visipaque</t>
    </r>
    <r>
      <rPr>
        <sz val="8"/>
        <rFont val="Calibri"/>
        <family val="2"/>
      </rPr>
      <t>™</t>
    </r>
  </si>
  <si>
    <t>AMICUS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</si>
</sst>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56" applyFont="1" applyFill="1" applyBorder="1" applyAlignment="1" quotePrefix="1">
      <alignment horizontal="center" vertical="center" wrapText="1"/>
      <protection/>
    </xf>
    <xf numFmtId="0" fontId="6" fillId="9" borderId="10" xfId="56" applyFont="1" applyFill="1" applyBorder="1" applyAlignment="1">
      <alignment horizontal="center" vertical="center" wrapText="1"/>
      <protection/>
    </xf>
    <xf numFmtId="49" fontId="6" fillId="37" borderId="10" xfId="56" applyNumberFormat="1" applyFont="1" applyFill="1" applyBorder="1" applyAlignment="1">
      <alignment horizontal="center" vertical="center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8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3" fontId="53" fillId="35" borderId="18" xfId="0" applyNumberFormat="1" applyFont="1" applyFill="1" applyBorder="1" applyAlignment="1">
      <alignment horizontal="center" vertical="center" wrapText="1"/>
    </xf>
    <xf numFmtId="3" fontId="53" fillId="35" borderId="19" xfId="0" applyNumberFormat="1" applyFont="1" applyFill="1" applyBorder="1" applyAlignment="1">
      <alignment horizontal="center" vertical="center" wrapText="1"/>
    </xf>
    <xf numFmtId="3" fontId="53" fillId="35" borderId="2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4" fontId="50" fillId="33" borderId="14" xfId="58" applyNumberFormat="1" applyFont="1" applyFill="1" applyBorder="1" applyAlignment="1">
      <alignment horizontal="center" vertical="center" wrapText="1"/>
      <protection/>
    </xf>
    <xf numFmtId="4" fontId="50" fillId="33" borderId="12" xfId="58" applyNumberFormat="1" applyFont="1" applyFill="1" applyBorder="1" applyAlignment="1">
      <alignment horizontal="center" vertical="center" wrapText="1"/>
      <protection/>
    </xf>
    <xf numFmtId="4" fontId="50" fillId="33" borderId="16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2" xfId="56"/>
    <cellStyle name="Normal 2 2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4.28125" style="19" customWidth="1"/>
    <col min="6" max="6" width="14.421875" style="2" customWidth="1"/>
    <col min="7" max="7" width="11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6"/>
    </row>
    <row r="3" spans="1:15" ht="12.75" customHeight="1">
      <c r="A3" s="64" t="s">
        <v>153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6"/>
    </row>
    <row r="6" spans="1:14" ht="53.25" customHeight="1">
      <c r="A6" s="36" t="s">
        <v>42</v>
      </c>
      <c r="B6" s="36" t="s">
        <v>40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41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36</v>
      </c>
      <c r="N6" s="45" t="s">
        <v>8</v>
      </c>
    </row>
    <row r="7" spans="1:14" s="52" customFormat="1" ht="53.25" customHeight="1">
      <c r="A7" s="47">
        <v>20</v>
      </c>
      <c r="B7" s="48" t="s">
        <v>45</v>
      </c>
      <c r="C7" s="49" t="s">
        <v>46</v>
      </c>
      <c r="D7" s="50" t="s">
        <v>47</v>
      </c>
      <c r="E7" s="50" t="s">
        <v>48</v>
      </c>
      <c r="F7" s="43" t="s">
        <v>49</v>
      </c>
      <c r="G7" s="43" t="s">
        <v>50</v>
      </c>
      <c r="H7" s="44" t="s">
        <v>39</v>
      </c>
      <c r="I7" s="57"/>
      <c r="J7" s="35">
        <v>292.93</v>
      </c>
      <c r="K7" s="51">
        <v>292.93</v>
      </c>
      <c r="L7" s="35">
        <f>J7*I7</f>
        <v>0</v>
      </c>
      <c r="M7" s="34">
        <f aca="true" t="shared" si="0" ref="M7:M30">K7*I7</f>
        <v>0</v>
      </c>
      <c r="N7" s="45">
        <v>1</v>
      </c>
    </row>
    <row r="8" spans="1:14" s="52" customFormat="1" ht="53.25" customHeight="1">
      <c r="A8" s="47">
        <v>21</v>
      </c>
      <c r="B8" s="50" t="s">
        <v>51</v>
      </c>
      <c r="C8" s="49" t="s">
        <v>52</v>
      </c>
      <c r="D8" s="50" t="s">
        <v>53</v>
      </c>
      <c r="E8" s="50" t="s">
        <v>48</v>
      </c>
      <c r="F8" s="43" t="s">
        <v>49</v>
      </c>
      <c r="G8" s="43" t="s">
        <v>54</v>
      </c>
      <c r="H8" s="44" t="s">
        <v>39</v>
      </c>
      <c r="I8" s="57"/>
      <c r="J8" s="35">
        <v>232.98</v>
      </c>
      <c r="K8" s="51">
        <v>232.98</v>
      </c>
      <c r="L8" s="35">
        <f aca="true" t="shared" si="1" ref="L8:L30">J8*I8</f>
        <v>0</v>
      </c>
      <c r="M8" s="34">
        <f t="shared" si="0"/>
        <v>0</v>
      </c>
      <c r="N8" s="45">
        <v>1</v>
      </c>
    </row>
    <row r="9" spans="1:14" s="52" customFormat="1" ht="53.25" customHeight="1">
      <c r="A9" s="47">
        <v>22</v>
      </c>
      <c r="B9" s="50" t="s">
        <v>55</v>
      </c>
      <c r="C9" s="49" t="s">
        <v>56</v>
      </c>
      <c r="D9" s="50" t="s">
        <v>57</v>
      </c>
      <c r="E9" s="50" t="s">
        <v>58</v>
      </c>
      <c r="F9" s="43" t="s">
        <v>59</v>
      </c>
      <c r="G9" s="43" t="s">
        <v>60</v>
      </c>
      <c r="H9" s="43" t="s">
        <v>61</v>
      </c>
      <c r="I9" s="57"/>
      <c r="J9" s="35">
        <v>47.06</v>
      </c>
      <c r="K9" s="51">
        <v>47.06</v>
      </c>
      <c r="L9" s="35">
        <f t="shared" si="1"/>
        <v>0</v>
      </c>
      <c r="M9" s="34">
        <f t="shared" si="0"/>
        <v>0</v>
      </c>
      <c r="N9" s="45">
        <v>1</v>
      </c>
    </row>
    <row r="10" spans="1:14" s="52" customFormat="1" ht="53.25" customHeight="1">
      <c r="A10" s="47">
        <v>58</v>
      </c>
      <c r="B10" s="48" t="s">
        <v>62</v>
      </c>
      <c r="C10" s="49" t="s">
        <v>63</v>
      </c>
      <c r="D10" s="50" t="s">
        <v>64</v>
      </c>
      <c r="E10" s="50" t="s">
        <v>65</v>
      </c>
      <c r="F10" s="43" t="s">
        <v>66</v>
      </c>
      <c r="G10" s="43" t="s">
        <v>67</v>
      </c>
      <c r="H10" s="44" t="s">
        <v>68</v>
      </c>
      <c r="I10" s="57"/>
      <c r="J10" s="35">
        <v>1150.99</v>
      </c>
      <c r="K10" s="51">
        <v>1150.99</v>
      </c>
      <c r="L10" s="35">
        <f t="shared" si="1"/>
        <v>0</v>
      </c>
      <c r="M10" s="34">
        <f t="shared" si="0"/>
        <v>0</v>
      </c>
      <c r="N10" s="45">
        <v>1</v>
      </c>
    </row>
    <row r="11" spans="1:14" s="52" customFormat="1" ht="53.25" customHeight="1">
      <c r="A11" s="47">
        <v>60</v>
      </c>
      <c r="B11" s="50" t="s">
        <v>69</v>
      </c>
      <c r="C11" s="49" t="s">
        <v>70</v>
      </c>
      <c r="D11" s="50" t="s">
        <v>71</v>
      </c>
      <c r="E11" s="50" t="s">
        <v>65</v>
      </c>
      <c r="F11" s="43" t="s">
        <v>66</v>
      </c>
      <c r="G11" s="43" t="s">
        <v>72</v>
      </c>
      <c r="H11" s="44" t="s">
        <v>68</v>
      </c>
      <c r="I11" s="57"/>
      <c r="J11" s="35">
        <v>640</v>
      </c>
      <c r="K11" s="51">
        <v>640</v>
      </c>
      <c r="L11" s="35">
        <f t="shared" si="1"/>
        <v>0</v>
      </c>
      <c r="M11" s="34">
        <f t="shared" si="0"/>
        <v>0</v>
      </c>
      <c r="N11" s="45">
        <v>1</v>
      </c>
    </row>
    <row r="12" spans="1:14" s="52" customFormat="1" ht="53.25" customHeight="1">
      <c r="A12" s="65">
        <v>66</v>
      </c>
      <c r="B12" s="65" t="s">
        <v>82</v>
      </c>
      <c r="C12" s="49" t="s">
        <v>78</v>
      </c>
      <c r="D12" s="50" t="s">
        <v>79</v>
      </c>
      <c r="E12" s="50" t="s">
        <v>65</v>
      </c>
      <c r="F12" s="43" t="s">
        <v>73</v>
      </c>
      <c r="G12" s="43" t="s">
        <v>74</v>
      </c>
      <c r="H12" s="53" t="s">
        <v>75</v>
      </c>
      <c r="I12" s="57"/>
      <c r="J12" s="35">
        <v>2.67</v>
      </c>
      <c r="K12" s="51">
        <v>2.67</v>
      </c>
      <c r="L12" s="35">
        <f t="shared" si="1"/>
        <v>0</v>
      </c>
      <c r="M12" s="34">
        <f t="shared" si="0"/>
        <v>0</v>
      </c>
      <c r="N12" s="60">
        <v>1</v>
      </c>
    </row>
    <row r="13" spans="1:14" s="52" customFormat="1" ht="53.25" customHeight="1">
      <c r="A13" s="65"/>
      <c r="B13" s="65"/>
      <c r="C13" s="49" t="s">
        <v>80</v>
      </c>
      <c r="D13" s="50" t="s">
        <v>79</v>
      </c>
      <c r="E13" s="50" t="s">
        <v>65</v>
      </c>
      <c r="F13" s="43" t="s">
        <v>73</v>
      </c>
      <c r="G13" s="43" t="s">
        <v>76</v>
      </c>
      <c r="H13" s="53" t="s">
        <v>75</v>
      </c>
      <c r="I13" s="57"/>
      <c r="J13" s="35">
        <v>2.67</v>
      </c>
      <c r="K13" s="51">
        <v>2.67</v>
      </c>
      <c r="L13" s="35">
        <f t="shared" si="1"/>
        <v>0</v>
      </c>
      <c r="M13" s="34">
        <f t="shared" si="0"/>
        <v>0</v>
      </c>
      <c r="N13" s="62"/>
    </row>
    <row r="14" spans="1:14" s="52" customFormat="1" ht="53.25" customHeight="1">
      <c r="A14" s="65"/>
      <c r="B14" s="65"/>
      <c r="C14" s="49" t="s">
        <v>81</v>
      </c>
      <c r="D14" s="50" t="s">
        <v>79</v>
      </c>
      <c r="E14" s="50" t="s">
        <v>65</v>
      </c>
      <c r="F14" s="43" t="s">
        <v>73</v>
      </c>
      <c r="G14" s="43" t="s">
        <v>77</v>
      </c>
      <c r="H14" s="53" t="s">
        <v>75</v>
      </c>
      <c r="I14" s="57"/>
      <c r="J14" s="35">
        <v>2.67</v>
      </c>
      <c r="K14" s="51">
        <v>2.67</v>
      </c>
      <c r="L14" s="35">
        <f t="shared" si="1"/>
        <v>0</v>
      </c>
      <c r="M14" s="34">
        <f t="shared" si="0"/>
        <v>0</v>
      </c>
      <c r="N14" s="61"/>
    </row>
    <row r="15" spans="1:14" s="52" customFormat="1" ht="53.25" customHeight="1">
      <c r="A15" s="65">
        <v>76</v>
      </c>
      <c r="B15" s="65" t="s">
        <v>93</v>
      </c>
      <c r="C15" s="49" t="s">
        <v>83</v>
      </c>
      <c r="D15" s="50" t="s">
        <v>84</v>
      </c>
      <c r="E15" s="50" t="s">
        <v>85</v>
      </c>
      <c r="F15" s="66" t="s">
        <v>73</v>
      </c>
      <c r="G15" s="54" t="s">
        <v>86</v>
      </c>
      <c r="H15" s="53" t="s">
        <v>75</v>
      </c>
      <c r="I15" s="57"/>
      <c r="J15" s="35">
        <v>1.68</v>
      </c>
      <c r="K15" s="51">
        <v>1.68</v>
      </c>
      <c r="L15" s="35">
        <f t="shared" si="1"/>
        <v>0</v>
      </c>
      <c r="M15" s="34">
        <f t="shared" si="0"/>
        <v>0</v>
      </c>
      <c r="N15" s="60">
        <v>1</v>
      </c>
    </row>
    <row r="16" spans="1:14" s="52" customFormat="1" ht="53.25" customHeight="1">
      <c r="A16" s="65"/>
      <c r="B16" s="65"/>
      <c r="C16" s="49" t="s">
        <v>87</v>
      </c>
      <c r="D16" s="50" t="s">
        <v>88</v>
      </c>
      <c r="E16" s="50" t="s">
        <v>89</v>
      </c>
      <c r="F16" s="66"/>
      <c r="G16" s="54" t="s">
        <v>90</v>
      </c>
      <c r="H16" s="53" t="s">
        <v>75</v>
      </c>
      <c r="I16" s="57"/>
      <c r="J16" s="35">
        <v>1.68</v>
      </c>
      <c r="K16" s="51">
        <v>1.68</v>
      </c>
      <c r="L16" s="35">
        <f t="shared" si="1"/>
        <v>0</v>
      </c>
      <c r="M16" s="34">
        <f t="shared" si="0"/>
        <v>0</v>
      </c>
      <c r="N16" s="62"/>
    </row>
    <row r="17" spans="1:14" s="52" customFormat="1" ht="53.25" customHeight="1">
      <c r="A17" s="65"/>
      <c r="B17" s="65"/>
      <c r="C17" s="49" t="s">
        <v>91</v>
      </c>
      <c r="D17" s="50" t="s">
        <v>88</v>
      </c>
      <c r="E17" s="50" t="s">
        <v>89</v>
      </c>
      <c r="F17" s="66"/>
      <c r="G17" s="54" t="s">
        <v>92</v>
      </c>
      <c r="H17" s="53" t="s">
        <v>75</v>
      </c>
      <c r="I17" s="57"/>
      <c r="J17" s="35">
        <v>1.68</v>
      </c>
      <c r="K17" s="51">
        <v>1.68</v>
      </c>
      <c r="L17" s="35">
        <f t="shared" si="1"/>
        <v>0</v>
      </c>
      <c r="M17" s="34">
        <f t="shared" si="0"/>
        <v>0</v>
      </c>
      <c r="N17" s="61"/>
    </row>
    <row r="18" spans="1:14" s="52" customFormat="1" ht="53.25" customHeight="1">
      <c r="A18" s="65">
        <v>81</v>
      </c>
      <c r="B18" s="65" t="s">
        <v>99</v>
      </c>
      <c r="C18" s="49" t="s">
        <v>94</v>
      </c>
      <c r="D18" s="50" t="s">
        <v>95</v>
      </c>
      <c r="E18" s="50" t="s">
        <v>89</v>
      </c>
      <c r="F18" s="43" t="s">
        <v>73</v>
      </c>
      <c r="G18" s="43" t="s">
        <v>96</v>
      </c>
      <c r="H18" s="53" t="s">
        <v>75</v>
      </c>
      <c r="I18" s="57"/>
      <c r="J18" s="35">
        <v>2.14</v>
      </c>
      <c r="K18" s="51">
        <v>2.14</v>
      </c>
      <c r="L18" s="35">
        <f t="shared" si="1"/>
        <v>0</v>
      </c>
      <c r="M18" s="34">
        <f t="shared" si="0"/>
        <v>0</v>
      </c>
      <c r="N18" s="60">
        <v>1</v>
      </c>
    </row>
    <row r="19" spans="1:14" s="52" customFormat="1" ht="53.25" customHeight="1">
      <c r="A19" s="65"/>
      <c r="B19" s="65"/>
      <c r="C19" s="49" t="s">
        <v>97</v>
      </c>
      <c r="D19" s="50" t="s">
        <v>95</v>
      </c>
      <c r="E19" s="50" t="s">
        <v>48</v>
      </c>
      <c r="F19" s="43" t="s">
        <v>73</v>
      </c>
      <c r="G19" s="43" t="s">
        <v>98</v>
      </c>
      <c r="H19" s="53" t="s">
        <v>75</v>
      </c>
      <c r="I19" s="57"/>
      <c r="J19" s="35">
        <v>2.14</v>
      </c>
      <c r="K19" s="51">
        <v>2.14</v>
      </c>
      <c r="L19" s="35">
        <f t="shared" si="1"/>
        <v>0</v>
      </c>
      <c r="M19" s="34">
        <f t="shared" si="0"/>
        <v>0</v>
      </c>
      <c r="N19" s="61"/>
    </row>
    <row r="20" spans="1:14" s="52" customFormat="1" ht="53.25" customHeight="1">
      <c r="A20" s="43">
        <v>82</v>
      </c>
      <c r="B20" s="55" t="s">
        <v>149</v>
      </c>
      <c r="C20" s="56" t="s">
        <v>100</v>
      </c>
      <c r="D20" s="55" t="s">
        <v>101</v>
      </c>
      <c r="E20" s="50" t="s">
        <v>48</v>
      </c>
      <c r="F20" s="43" t="s">
        <v>73</v>
      </c>
      <c r="G20" s="47" t="s">
        <v>102</v>
      </c>
      <c r="H20" s="53" t="s">
        <v>75</v>
      </c>
      <c r="I20" s="58"/>
      <c r="J20" s="35">
        <v>2.19</v>
      </c>
      <c r="K20" s="51">
        <v>2.19</v>
      </c>
      <c r="L20" s="35">
        <f t="shared" si="1"/>
        <v>0</v>
      </c>
      <c r="M20" s="34">
        <f t="shared" si="0"/>
        <v>0</v>
      </c>
      <c r="N20" s="45">
        <v>1</v>
      </c>
    </row>
    <row r="21" spans="1:14" s="52" customFormat="1" ht="53.25" customHeight="1">
      <c r="A21" s="42">
        <v>119</v>
      </c>
      <c r="B21" s="48" t="s">
        <v>103</v>
      </c>
      <c r="C21" s="49" t="s">
        <v>104</v>
      </c>
      <c r="D21" s="50" t="s">
        <v>105</v>
      </c>
      <c r="E21" s="50" t="s">
        <v>65</v>
      </c>
      <c r="F21" s="43" t="s">
        <v>106</v>
      </c>
      <c r="G21" s="43" t="s">
        <v>107</v>
      </c>
      <c r="H21" s="44" t="s">
        <v>68</v>
      </c>
      <c r="I21" s="58"/>
      <c r="J21" s="35">
        <v>389.67</v>
      </c>
      <c r="K21" s="51">
        <v>389.67</v>
      </c>
      <c r="L21" s="35">
        <f t="shared" si="1"/>
        <v>0</v>
      </c>
      <c r="M21" s="34">
        <f t="shared" si="0"/>
        <v>0</v>
      </c>
      <c r="N21" s="45">
        <v>1</v>
      </c>
    </row>
    <row r="22" spans="1:14" s="52" customFormat="1" ht="53.25" customHeight="1">
      <c r="A22" s="42">
        <v>130</v>
      </c>
      <c r="B22" s="50" t="s">
        <v>108</v>
      </c>
      <c r="C22" s="49" t="s">
        <v>109</v>
      </c>
      <c r="D22" s="50" t="s">
        <v>110</v>
      </c>
      <c r="E22" s="50" t="s">
        <v>65</v>
      </c>
      <c r="F22" s="43" t="s">
        <v>106</v>
      </c>
      <c r="G22" s="43" t="s">
        <v>111</v>
      </c>
      <c r="H22" s="44" t="s">
        <v>112</v>
      </c>
      <c r="I22" s="58"/>
      <c r="J22" s="35">
        <v>3612.94</v>
      </c>
      <c r="K22" s="51">
        <v>3612.94</v>
      </c>
      <c r="L22" s="35">
        <f t="shared" si="1"/>
        <v>0</v>
      </c>
      <c r="M22" s="34">
        <f t="shared" si="0"/>
        <v>0</v>
      </c>
      <c r="N22" s="45">
        <v>1</v>
      </c>
    </row>
    <row r="23" spans="1:14" s="52" customFormat="1" ht="53.25" customHeight="1">
      <c r="A23" s="42">
        <v>131</v>
      </c>
      <c r="B23" s="48" t="s">
        <v>113</v>
      </c>
      <c r="C23" s="49" t="s">
        <v>114</v>
      </c>
      <c r="D23" s="50" t="s">
        <v>115</v>
      </c>
      <c r="E23" s="50" t="s">
        <v>48</v>
      </c>
      <c r="F23" s="43" t="s">
        <v>37</v>
      </c>
      <c r="G23" s="43" t="s">
        <v>116</v>
      </c>
      <c r="H23" s="44" t="s">
        <v>38</v>
      </c>
      <c r="I23" s="58"/>
      <c r="J23" s="35">
        <v>353.57</v>
      </c>
      <c r="K23" s="51">
        <v>353.57</v>
      </c>
      <c r="L23" s="35">
        <f t="shared" si="1"/>
        <v>0</v>
      </c>
      <c r="M23" s="34">
        <f t="shared" si="0"/>
        <v>0</v>
      </c>
      <c r="N23" s="45">
        <v>1</v>
      </c>
    </row>
    <row r="24" spans="1:14" s="52" customFormat="1" ht="53.25" customHeight="1">
      <c r="A24" s="42">
        <v>265</v>
      </c>
      <c r="B24" s="50" t="s">
        <v>117</v>
      </c>
      <c r="C24" s="49" t="s">
        <v>118</v>
      </c>
      <c r="D24" s="50" t="s">
        <v>150</v>
      </c>
      <c r="E24" s="50" t="s">
        <v>119</v>
      </c>
      <c r="F24" s="43" t="s">
        <v>106</v>
      </c>
      <c r="G24" s="43" t="s">
        <v>120</v>
      </c>
      <c r="H24" s="44" t="s">
        <v>38</v>
      </c>
      <c r="I24" s="58"/>
      <c r="J24" s="35">
        <v>29690.1</v>
      </c>
      <c r="K24" s="51">
        <v>29690.1</v>
      </c>
      <c r="L24" s="35">
        <f t="shared" si="1"/>
        <v>0</v>
      </c>
      <c r="M24" s="34">
        <f t="shared" si="0"/>
        <v>0</v>
      </c>
      <c r="N24" s="45">
        <v>1</v>
      </c>
    </row>
    <row r="25" spans="1:14" s="52" customFormat="1" ht="53.25" customHeight="1">
      <c r="A25" s="42">
        <v>302</v>
      </c>
      <c r="B25" s="50" t="s">
        <v>121</v>
      </c>
      <c r="C25" s="49" t="s">
        <v>122</v>
      </c>
      <c r="D25" s="50" t="s">
        <v>123</v>
      </c>
      <c r="E25" s="50" t="s">
        <v>124</v>
      </c>
      <c r="F25" s="43" t="s">
        <v>125</v>
      </c>
      <c r="G25" s="43" t="s">
        <v>126</v>
      </c>
      <c r="H25" s="44" t="s">
        <v>127</v>
      </c>
      <c r="I25" s="58"/>
      <c r="J25" s="35">
        <v>668</v>
      </c>
      <c r="K25" s="51">
        <v>668</v>
      </c>
      <c r="L25" s="35">
        <f t="shared" si="1"/>
        <v>0</v>
      </c>
      <c r="M25" s="34">
        <f t="shared" si="0"/>
        <v>0</v>
      </c>
      <c r="N25" s="45">
        <v>1</v>
      </c>
    </row>
    <row r="26" spans="1:14" s="52" customFormat="1" ht="53.25" customHeight="1">
      <c r="A26" s="66">
        <v>357</v>
      </c>
      <c r="B26" s="68" t="s">
        <v>135</v>
      </c>
      <c r="C26" s="49" t="s">
        <v>128</v>
      </c>
      <c r="D26" s="50" t="s">
        <v>151</v>
      </c>
      <c r="E26" s="50" t="s">
        <v>129</v>
      </c>
      <c r="F26" s="43" t="s">
        <v>130</v>
      </c>
      <c r="G26" s="43" t="s">
        <v>131</v>
      </c>
      <c r="H26" s="53" t="s">
        <v>75</v>
      </c>
      <c r="I26" s="58"/>
      <c r="J26" s="35">
        <v>30.67</v>
      </c>
      <c r="K26" s="51">
        <v>18.95</v>
      </c>
      <c r="L26" s="35">
        <f t="shared" si="1"/>
        <v>0</v>
      </c>
      <c r="M26" s="34">
        <f t="shared" si="0"/>
        <v>0</v>
      </c>
      <c r="N26" s="60">
        <v>2</v>
      </c>
    </row>
    <row r="27" spans="1:14" s="52" customFormat="1" ht="53.25" customHeight="1">
      <c r="A27" s="66"/>
      <c r="B27" s="68"/>
      <c r="C27" s="49" t="s">
        <v>132</v>
      </c>
      <c r="D27" s="50" t="s">
        <v>133</v>
      </c>
      <c r="E27" s="50" t="s">
        <v>129</v>
      </c>
      <c r="F27" s="43" t="s">
        <v>35</v>
      </c>
      <c r="G27" s="43" t="s">
        <v>134</v>
      </c>
      <c r="H27" s="53" t="s">
        <v>75</v>
      </c>
      <c r="I27" s="58"/>
      <c r="J27" s="35">
        <v>30.67</v>
      </c>
      <c r="K27" s="51">
        <v>18.95</v>
      </c>
      <c r="L27" s="35">
        <f t="shared" si="1"/>
        <v>0</v>
      </c>
      <c r="M27" s="34">
        <f t="shared" si="0"/>
        <v>0</v>
      </c>
      <c r="N27" s="61"/>
    </row>
    <row r="28" spans="1:14" s="52" customFormat="1" ht="53.25" customHeight="1">
      <c r="A28" s="66">
        <v>358</v>
      </c>
      <c r="B28" s="68" t="s">
        <v>141</v>
      </c>
      <c r="C28" s="56" t="s">
        <v>136</v>
      </c>
      <c r="D28" s="55" t="s">
        <v>133</v>
      </c>
      <c r="E28" s="55" t="s">
        <v>137</v>
      </c>
      <c r="F28" s="43" t="s">
        <v>35</v>
      </c>
      <c r="G28" s="43" t="s">
        <v>138</v>
      </c>
      <c r="H28" s="53" t="s">
        <v>75</v>
      </c>
      <c r="I28" s="58"/>
      <c r="J28" s="35">
        <v>29.13</v>
      </c>
      <c r="K28" s="51">
        <v>13.95</v>
      </c>
      <c r="L28" s="35">
        <f t="shared" si="1"/>
        <v>0</v>
      </c>
      <c r="M28" s="34">
        <f t="shared" si="0"/>
        <v>0</v>
      </c>
      <c r="N28" s="60">
        <v>2</v>
      </c>
    </row>
    <row r="29" spans="1:14" s="52" customFormat="1" ht="53.25" customHeight="1">
      <c r="A29" s="66"/>
      <c r="B29" s="68"/>
      <c r="C29" s="56" t="s">
        <v>139</v>
      </c>
      <c r="D29" s="55" t="s">
        <v>133</v>
      </c>
      <c r="E29" s="55" t="s">
        <v>129</v>
      </c>
      <c r="F29" s="43" t="s">
        <v>35</v>
      </c>
      <c r="G29" s="43" t="s">
        <v>140</v>
      </c>
      <c r="H29" s="53" t="s">
        <v>75</v>
      </c>
      <c r="I29" s="58"/>
      <c r="J29" s="35">
        <v>29.13</v>
      </c>
      <c r="K29" s="51">
        <v>13.95</v>
      </c>
      <c r="L29" s="35">
        <f t="shared" si="1"/>
        <v>0</v>
      </c>
      <c r="M29" s="34">
        <f t="shared" si="0"/>
        <v>0</v>
      </c>
      <c r="N29" s="61"/>
    </row>
    <row r="30" spans="1:14" s="52" customFormat="1" ht="53.25" customHeight="1">
      <c r="A30" s="66">
        <v>365</v>
      </c>
      <c r="B30" s="67" t="s">
        <v>142</v>
      </c>
      <c r="C30" s="49" t="s">
        <v>143</v>
      </c>
      <c r="D30" s="50" t="s">
        <v>152</v>
      </c>
      <c r="E30" s="50" t="s">
        <v>144</v>
      </c>
      <c r="F30" s="43" t="s">
        <v>35</v>
      </c>
      <c r="G30" s="43" t="s">
        <v>145</v>
      </c>
      <c r="H30" s="53" t="s">
        <v>75</v>
      </c>
      <c r="I30" s="58"/>
      <c r="J30" s="35">
        <v>41.57</v>
      </c>
      <c r="K30" s="51">
        <v>32.5</v>
      </c>
      <c r="L30" s="35">
        <f t="shared" si="1"/>
        <v>0</v>
      </c>
      <c r="M30" s="34">
        <f t="shared" si="0"/>
        <v>0</v>
      </c>
      <c r="N30" s="60">
        <v>1</v>
      </c>
    </row>
    <row r="31" spans="1:14" s="52" customFormat="1" ht="53.25" customHeight="1">
      <c r="A31" s="66"/>
      <c r="B31" s="67"/>
      <c r="C31" s="49" t="s">
        <v>146</v>
      </c>
      <c r="D31" s="50" t="s">
        <v>147</v>
      </c>
      <c r="E31" s="50" t="s">
        <v>144</v>
      </c>
      <c r="F31" s="43" t="s">
        <v>35</v>
      </c>
      <c r="G31" s="43" t="s">
        <v>148</v>
      </c>
      <c r="H31" s="53" t="s">
        <v>75</v>
      </c>
      <c r="I31" s="58"/>
      <c r="J31" s="59">
        <v>41.57</v>
      </c>
      <c r="K31" s="51">
        <v>32.5</v>
      </c>
      <c r="L31" s="35">
        <f>J31*I31</f>
        <v>0</v>
      </c>
      <c r="M31" s="34">
        <f>K31*I31</f>
        <v>0</v>
      </c>
      <c r="N31" s="61"/>
    </row>
    <row r="32" spans="1:14" ht="24.75" customHeight="1">
      <c r="A32" s="63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27">
        <f>SUM(L7:L31)</f>
        <v>0</v>
      </c>
      <c r="M32" s="33">
        <f>SUM(M7:M31)</f>
        <v>0</v>
      </c>
      <c r="N32" s="46">
        <f>AVERAGE(N7:N31)</f>
        <v>1.1176470588235294</v>
      </c>
    </row>
    <row r="33" spans="1:14" ht="24.75" customHeight="1">
      <c r="A33" s="63" t="s">
        <v>10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27">
        <f>L32*0.1</f>
        <v>0</v>
      </c>
      <c r="M33" s="33">
        <f>M32*0.1</f>
        <v>0</v>
      </c>
      <c r="N33" s="30"/>
    </row>
    <row r="34" spans="1:14" ht="24.75" customHeight="1">
      <c r="A34" s="63" t="s">
        <v>11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27">
        <f>L32+L33</f>
        <v>0</v>
      </c>
      <c r="M34" s="33">
        <f>M33+M32</f>
        <v>0</v>
      </c>
      <c r="N34" s="30"/>
    </row>
    <row r="40" spans="9:14" s="20" customFormat="1" ht="12.75">
      <c r="I40" s="28"/>
      <c r="J40" s="29"/>
      <c r="K40" s="29"/>
      <c r="L40" s="29"/>
      <c r="M40" s="29"/>
      <c r="N40" s="28"/>
    </row>
    <row r="43" ht="12.75">
      <c r="D43" s="20"/>
    </row>
  </sheetData>
  <sheetProtection/>
  <mergeCells count="24">
    <mergeCell ref="B30:B31"/>
    <mergeCell ref="A30:A31"/>
    <mergeCell ref="A18:A19"/>
    <mergeCell ref="B18:B19"/>
    <mergeCell ref="B26:B27"/>
    <mergeCell ref="A26:A27"/>
    <mergeCell ref="A28:A29"/>
    <mergeCell ref="B28:B29"/>
    <mergeCell ref="A34:K34"/>
    <mergeCell ref="A33:K33"/>
    <mergeCell ref="A2:N2"/>
    <mergeCell ref="A3:N3"/>
    <mergeCell ref="A32:K32"/>
    <mergeCell ref="B12:B14"/>
    <mergeCell ref="A12:A14"/>
    <mergeCell ref="F15:F17"/>
    <mergeCell ref="A15:A17"/>
    <mergeCell ref="B15:B17"/>
    <mergeCell ref="N26:N27"/>
    <mergeCell ref="N28:N29"/>
    <mergeCell ref="N30:N31"/>
    <mergeCell ref="N18:N19"/>
    <mergeCell ref="N15:N17"/>
    <mergeCell ref="N12:N14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153</v>
      </c>
    </row>
    <row r="4" ht="15" thickBot="1"/>
    <row r="5" spans="2:7" ht="36.75" thickBot="1">
      <c r="B5" s="3" t="s">
        <v>13</v>
      </c>
      <c r="C5" s="4" t="s">
        <v>43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specifikacija!L32</f>
        <v>0</v>
      </c>
      <c r="F6" s="11">
        <f>specifikacija!M32</f>
        <v>0</v>
      </c>
      <c r="G6" s="12">
        <f>specifikacija!M34</f>
        <v>0</v>
      </c>
    </row>
    <row r="7" spans="2:7" ht="36.75" thickBot="1">
      <c r="B7" s="3" t="s">
        <v>14</v>
      </c>
      <c r="C7" s="7" t="s">
        <v>28</v>
      </c>
      <c r="E7" s="69" t="s">
        <v>34</v>
      </c>
      <c r="F7" s="70"/>
      <c r="G7" s="7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specifikacija!N32</f>
        <v>1.1176470588235294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44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2020-12-07T13:11:33Z</dcterms:modified>
  <cp:category/>
  <cp:version/>
  <cp:contentType/>
  <cp:contentStatus/>
</cp:coreProperties>
</file>