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gna Pharmacia - specifikacija" sheetId="1" r:id="rId1"/>
    <sheet name="Magna Pharmacia - Obrazac KVI" sheetId="2" r:id="rId2"/>
  </sheets>
  <definedNames>
    <definedName name="_xlnm.Print_Area" localSheetId="1">'Magna Pharmacia - Obrazac KVI'!$A$1:$H$22</definedName>
    <definedName name="_xlnm.Print_Area" localSheetId="0">'Magna Pharmacia - specifikacija'!$A$1:$M$45</definedName>
  </definedNames>
  <calcPr fullCalcOnLoad="1"/>
</workbook>
</file>

<file path=xl/sharedStrings.xml><?xml version="1.0" encoding="utf-8"?>
<sst xmlns="http://schemas.openxmlformats.org/spreadsheetml/2006/main" count="241" uniqueCount="181">
  <si>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</si>
  <si>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</si>
  <si>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</si>
  <si>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</si>
  <si>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</si>
  <si>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</si>
  <si>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</si>
  <si>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</si>
  <si>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</si>
  <si>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</si>
  <si>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</si>
  <si>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</si>
  <si>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</si>
  <si>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</si>
  <si>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</si>
  <si>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</si>
  <si>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</si>
  <si>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</si>
  <si>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</si>
  <si>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</si>
  <si>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</si>
  <si>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</si>
  <si>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</si>
  <si>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</si>
  <si>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</si>
  <si>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</si>
  <si>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</si>
  <si>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</si>
  <si>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</si>
  <si>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</si>
  <si>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</si>
  <si>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</si>
  <si>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404-1-110/19-91</t>
  </si>
  <si>
    <t>Имплантати за преломе бутне кости и потколенице</t>
  </si>
  <si>
    <t>ком.</t>
  </si>
  <si>
    <t>Партија 4 - Интрамедуларни клин за преломе горњег окрајка фемура - Тип 4</t>
  </si>
  <si>
    <t>Ставка 4/1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</si>
  <si>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Купца.</t>
  </si>
  <si>
    <t>Ставка 4/2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</si>
  <si>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</si>
  <si>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Ставка 4/3</t>
  </si>
  <si>
    <t>Цервикални антиротациони завртањ дијаметра 6,5 mm, у дужинама 70-125 mm и антиротациони клинови (најмање два), дијаметра 4,0 mm</t>
  </si>
  <si>
    <t>Ставка 4/4</t>
  </si>
  <si>
    <t>Антиротациони завртањ ("set screw")</t>
  </si>
  <si>
    <t>Ставка 4/5</t>
  </si>
  <si>
    <t>Завршна капа</t>
  </si>
  <si>
    <t>Ставка 4/6</t>
  </si>
  <si>
    <t>Припадајући завртањ за дистално закључавање клина дијаметра 4,5 mm у дужини 26-84 mm</t>
  </si>
  <si>
    <t>УКУПНО ЗА ПАРТИЈУ 4 :</t>
  </si>
  <si>
    <t>Партија 20 - Анатомске закључавајуће, перипротетске кабловске плоче са припадајућим серклажима и компонентама за фиксацију</t>
  </si>
  <si>
    <t>20/1</t>
  </si>
  <si>
    <t>Плоча за преломе трохантера са два кабла, дужина плоче 53 mm, материјал: титанијум</t>
  </si>
  <si>
    <t>20/2</t>
  </si>
  <si>
    <t>Плоча за преломе трохантера са 5 рупа и 4 кабла, дужина плоче 261 mm, материјал: титанијум</t>
  </si>
  <si>
    <t>20/3</t>
  </si>
  <si>
    <t>Плоча за перипротетске преломе дијафизе фемура са 6 рупа, дужина плоче 187 mm, материјал: медицински челик</t>
  </si>
  <si>
    <t>20/4</t>
  </si>
  <si>
    <t>Плоча за перипротетске преломе дијафизе фемура са 8 рупа, дужина плоче 246 mm, материјал: медицински челик</t>
  </si>
  <si>
    <t>20/5</t>
  </si>
  <si>
    <t>Плоча за перипротетске преломе дијафизе фемура са 10 рупа, дужина плоче 305 mm, материјал: медицински челик</t>
  </si>
  <si>
    <t>20/6</t>
  </si>
  <si>
    <t>Плоча за перипротетске преломе дисталног фемура са 12 рупа, лева и десна, материјал: титанијум</t>
  </si>
  <si>
    <t>20/7</t>
  </si>
  <si>
    <t>Плоча за перипротетске преломе дисталног фемура са 15 рупа, лева и десна, материјал: титанијум</t>
  </si>
  <si>
    <t>20/8</t>
  </si>
  <si>
    <t>Плоча за перипротетске преломе дисталног фемура са 18 рупа, лева и десна, материјал: титанијум</t>
  </si>
  <si>
    <t>20/9</t>
  </si>
  <si>
    <t>Плоча за перипротетске преломе проксималног фемура са 12 рупа, лева и десна, материјал: титанијум</t>
  </si>
  <si>
    <t>20/10</t>
  </si>
  <si>
    <t>Плоча за перипротетске преломе проксималног фемура са 15 рупа, лева и десна, материјал: титанијум</t>
  </si>
  <si>
    <t>20/11</t>
  </si>
  <si>
    <t>Плоча за перипротетске преломе проксималног фемура са 18 рупа, лева и десна, материјал: титанијум</t>
  </si>
  <si>
    <t>20/12</t>
  </si>
  <si>
    <t>Закључавајућа плоча за преломе дисталног фемура, 5-13 рупа, материјал: титанијум</t>
  </si>
  <si>
    <t>20/13</t>
  </si>
  <si>
    <t>Закључавајућа плоча за преломе проксималне тибије, 5-9 рупа, материјал: титанијум</t>
  </si>
  <si>
    <t>20/14</t>
  </si>
  <si>
    <t>Серклаж: медицински челик и CoCr, са и без стезаљке</t>
  </si>
  <si>
    <t>20/15</t>
  </si>
  <si>
    <t>Полиаксијални завртањ - кортикални и спонгиозни</t>
  </si>
  <si>
    <t>20/16</t>
  </si>
  <si>
    <t>Полиаксијални завртањ за цемент</t>
  </si>
  <si>
    <t>20/17</t>
  </si>
  <si>
    <t>Уникортикални завртањ</t>
  </si>
  <si>
    <t>20/18</t>
  </si>
  <si>
    <t>Закључавајућа капица</t>
  </si>
  <si>
    <t>20/19</t>
  </si>
  <si>
    <t>Дугме за серклаж са навојем</t>
  </si>
  <si>
    <t>20/20</t>
  </si>
  <si>
    <t>Дугме за серклаж без навоја</t>
  </si>
  <si>
    <t>20/21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</si>
  <si>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</si>
  <si>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20/22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</si>
  <si>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</si>
  <si>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20/23</t>
  </si>
  <si>
    <t>Клин за плочу дужине 50-150 mm, материјал: титанијум</t>
  </si>
  <si>
    <t>20/24</t>
  </si>
  <si>
    <t>Компресивни шраф, материјал: титанијум</t>
  </si>
  <si>
    <t>20/25</t>
  </si>
  <si>
    <t>Кортикални завртањ дијаметра 4,5 mm, самонарезујући, дужине 28-70 mm, материјал: титанијум</t>
  </si>
  <si>
    <t>20/26</t>
  </si>
  <si>
    <t>Закључавајући завртањ дијаметра 5,0 mm, дужине 28-70 mm, материјал: титанијум</t>
  </si>
  <si>
    <t>УКУПНО ЗА ПАРТИЈУ 20:</t>
  </si>
  <si>
    <t>УКУПНА ВРЕДНОСТ ПОНУДЕ БЕЗ ПДВ-а</t>
  </si>
  <si>
    <t>ИЗНОС ПДВ-а</t>
  </si>
  <si>
    <t>УКУПНА ВРЕДНОСТ ПОНУДЕ СА ПДВ-ом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</si>
  <si>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</si>
  <si>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</si>
  <si>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</si>
  <si>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</si>
  <si>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</si>
  <si>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Назив добављача: Magna Pharmacia d.o.o.</t>
  </si>
  <si>
    <t>Magna Pharmacia d.o.o.</t>
  </si>
  <si>
    <t>Double Proximal Femoral Nail/Triple Proximal Femoral Nail, 2-10-xx-xx0/2-07-xxx-xx0</t>
  </si>
  <si>
    <t>Medgal Sp.zo.o., Poljska</t>
  </si>
  <si>
    <t>Lag Screw/Telescopic Lag Screw, 1-07-1xx-xxx</t>
  </si>
  <si>
    <t>Antirotation Screw/Antirotation Pin, 1-01-162-xxx/1-07-155-xxx</t>
  </si>
  <si>
    <t>Set Screw, 1-07-96-01</t>
  </si>
  <si>
    <t>End Cup, 1-07-95-6x</t>
  </si>
  <si>
    <t>Locking Screw, 1-01-86-xx</t>
  </si>
  <si>
    <t>GTR, 2232-02-04</t>
  </si>
  <si>
    <t>Pioneer Surgical Technology Inc, SAD</t>
  </si>
  <si>
    <t>GTR, 2232-02-07</t>
  </si>
  <si>
    <t>Cable Ready Cable Grip System Bone Plate, 2232-03-01</t>
  </si>
  <si>
    <t>Zimmer Inc. SAD</t>
  </si>
  <si>
    <t>Cable Ready Cable Grip System Bone Plate, 2232-03-02</t>
  </si>
  <si>
    <t>Cable Ready Cable Grip System Bone Plate, 2232-03-03</t>
  </si>
  <si>
    <t>NCB Periprosthetic Distal Femoral Plate, 02.03264.x12</t>
  </si>
  <si>
    <t>Zimmer GmbH, Švajcarska</t>
  </si>
  <si>
    <t>NCB Periprosthetic Distal Femoral Plate, 02.03264.x15</t>
  </si>
  <si>
    <t>NCB Periprosthetic Distal Femoral Plate, 02.03264.x18</t>
  </si>
  <si>
    <t>NCB Proximal Femur Plate, 02.03263.x12</t>
  </si>
  <si>
    <t>NCB Proximal Femur Plate, 02.03263.x15</t>
  </si>
  <si>
    <t>NCB Proximal Femur Plate, 02.03263.x18</t>
  </si>
  <si>
    <t>NCB Distal femur Plate, 02.03260.xxx</t>
  </si>
  <si>
    <t>NCB Tibial Plate, 02.02261.x0x</t>
  </si>
  <si>
    <t>Cable Ready Cable Grip System Cerclage Cable, 00-2232-00x-xx (2232-0x-xx)</t>
  </si>
  <si>
    <t>NCB Screw, 02.03xxx.xxx</t>
  </si>
  <si>
    <t>NCB Periprosthetic Plate System Screw, 02.03154.0xx</t>
  </si>
  <si>
    <t>NCB Periprosthetic System Unicortical Screw, 02.03151.0xx</t>
  </si>
  <si>
    <t>NCB Locking Screw, 02.03150.300</t>
  </si>
  <si>
    <t>NCB Cable Button, 47-2232-060-01</t>
  </si>
  <si>
    <t>Hex Button, 2232-02-35</t>
  </si>
  <si>
    <t>DHS/DHS Locking With Limited Contact, 1-03-xxx-xx/xx</t>
  </si>
  <si>
    <t>DCS/DCS Locking With Limited Contact, 1-03-xxx-xx/xx</t>
  </si>
  <si>
    <t>DHS/DCS Screw, 1-03-73-xxx</t>
  </si>
  <si>
    <t>Compression Screw, 1-03-79-36</t>
  </si>
  <si>
    <t>Cortical Screw, 1-01-04-xx</t>
  </si>
  <si>
    <t>Locking Screw, 1-01-17-xx</t>
  </si>
  <si>
    <t>BP20018</t>
  </si>
  <si>
    <t>BP20019</t>
  </si>
  <si>
    <t>BP20020</t>
  </si>
  <si>
    <t>BP20021</t>
  </si>
  <si>
    <t>BP20022</t>
  </si>
  <si>
    <t>BP20023</t>
  </si>
  <si>
    <t>BP20094</t>
  </si>
  <si>
    <t>BP20095</t>
  </si>
  <si>
    <t>BP20096</t>
  </si>
  <si>
    <t>BP20097</t>
  </si>
  <si>
    <t>BP20098</t>
  </si>
  <si>
    <t>BP20099</t>
  </si>
  <si>
    <t>BP20100</t>
  </si>
  <si>
    <t>BP20101</t>
  </si>
  <si>
    <t>BP20102</t>
  </si>
  <si>
    <t>BP20103</t>
  </si>
  <si>
    <t>BP20104</t>
  </si>
  <si>
    <t>BP20105</t>
  </si>
  <si>
    <t>BP20106</t>
  </si>
  <si>
    <t>BP20107</t>
  </si>
  <si>
    <t>BP20108</t>
  </si>
  <si>
    <t>BP20109</t>
  </si>
  <si>
    <t>BP20110</t>
  </si>
  <si>
    <t>BP20111</t>
  </si>
  <si>
    <t>BP20112</t>
  </si>
  <si>
    <t>BP20113</t>
  </si>
  <si>
    <t>BP20114</t>
  </si>
  <si>
    <t>BP20115</t>
  </si>
  <si>
    <t>BP20116</t>
  </si>
  <si>
    <t>BP20117</t>
  </si>
  <si>
    <t>BP20118</t>
  </si>
  <si>
    <t>BP20119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</si>
</sst>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3" fontId="61" fillId="0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76" applyNumberFormat="1" applyFont="1" applyFill="1" applyBorder="1" applyAlignment="1" quotePrefix="1">
      <alignment horizontal="center" vertical="center" wrapText="1"/>
    </xf>
    <xf numFmtId="4" fontId="61" fillId="0" borderId="25" xfId="0" applyNumberFormat="1" applyFont="1" applyFill="1" applyBorder="1" applyAlignment="1">
      <alignment horizontal="center" vertical="center"/>
    </xf>
    <xf numFmtId="3" fontId="3" fillId="0" borderId="19" xfId="76" applyNumberFormat="1" applyFont="1" applyFill="1" applyBorder="1" applyAlignment="1" applyProtection="1" quotePrefix="1">
      <alignment horizontal="center" vertical="center"/>
      <protection locked="0"/>
    </xf>
    <xf numFmtId="0" fontId="5" fillId="0" borderId="19" xfId="100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3" fontId="5" fillId="56" borderId="19" xfId="100" applyNumberFormat="1" applyFont="1" applyFill="1" applyBorder="1" applyAlignment="1">
      <alignment horizontal="center" vertical="center" wrapText="1"/>
      <protection/>
    </xf>
    <xf numFmtId="0" fontId="5" fillId="0" borderId="19" xfId="100" applyFont="1" applyBorder="1" applyAlignment="1">
      <alignment horizontal="center" vertical="center" wrapText="1"/>
      <protection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3" fontId="61" fillId="0" borderId="26" xfId="0" applyNumberFormat="1" applyFont="1" applyFill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1" fillId="57" borderId="25" xfId="0" applyNumberFormat="1" applyFont="1" applyFill="1" applyBorder="1" applyAlignment="1">
      <alignment horizontal="center" vertical="center"/>
    </xf>
    <xf numFmtId="4" fontId="63" fillId="57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4" fontId="63" fillId="57" borderId="26" xfId="0" applyNumberFormat="1" applyFont="1" applyFill="1" applyBorder="1" applyAlignment="1">
      <alignment horizontal="center" vertical="center"/>
    </xf>
    <xf numFmtId="4" fontId="61" fillId="57" borderId="27" xfId="0" applyNumberFormat="1" applyFont="1" applyFill="1" applyBorder="1" applyAlignment="1">
      <alignment horizontal="center" vertical="center"/>
    </xf>
    <xf numFmtId="4" fontId="5" fillId="0" borderId="19" xfId="94" applyNumberFormat="1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/>
    </xf>
    <xf numFmtId="0" fontId="2" fillId="57" borderId="19" xfId="0" applyFont="1" applyFill="1" applyBorder="1" applyAlignment="1">
      <alignment horizontal="center"/>
    </xf>
    <xf numFmtId="0" fontId="3" fillId="57" borderId="19" xfId="0" applyFont="1" applyFill="1" applyBorder="1" applyAlignment="1">
      <alignment/>
    </xf>
    <xf numFmtId="4" fontId="62" fillId="57" borderId="19" xfId="0" applyNumberFormat="1" applyFont="1" applyFill="1" applyBorder="1" applyAlignment="1">
      <alignment horizontal="center" vertical="center"/>
    </xf>
    <xf numFmtId="4" fontId="5" fillId="57" borderId="19" xfId="94" applyNumberFormat="1" applyFont="1" applyFill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49" fontId="24" fillId="12" borderId="19" xfId="76" applyNumberFormat="1" applyFont="1" applyFill="1" applyBorder="1" applyAlignment="1">
      <alignment horizontal="left" vertical="center" wrapText="1"/>
    </xf>
    <xf numFmtId="49" fontId="24" fillId="12" borderId="25" xfId="76" applyNumberFormat="1" applyFont="1" applyFill="1" applyBorder="1" applyAlignment="1">
      <alignment horizontal="left" vertical="center" wrapText="1"/>
    </xf>
    <xf numFmtId="49" fontId="24" fillId="20" borderId="19" xfId="76" applyNumberFormat="1" applyFont="1" applyFill="1" applyBorder="1" applyAlignment="1">
      <alignment horizontal="right" vertical="center" wrapText="1"/>
    </xf>
    <xf numFmtId="49" fontId="24" fillId="20" borderId="28" xfId="7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9" xfId="100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right" vertical="center" wrapText="1"/>
      <protection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29" xfId="95" applyNumberFormat="1" applyFont="1" applyFill="1" applyBorder="1" applyAlignment="1">
      <alignment horizontal="center" vertical="center" wrapText="1"/>
      <protection/>
    </xf>
    <xf numFmtId="4" fontId="57" fillId="55" borderId="30" xfId="9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tabSelected="1" zoomScalePageLayoutView="0" workbookViewId="0" topLeftCell="A1">
      <selection activeCell="D16" sqref="D16:D4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4.7109375" style="0" customWidth="1"/>
    <col min="7" max="7" width="14.140625" style="0" customWidth="1"/>
    <col min="8" max="8" width="13.8515625" style="0" bestFit="1" customWidth="1"/>
    <col min="9" max="9" width="9.140625" style="0" bestFit="1" customWidth="1"/>
    <col min="10" max="10" width="14.421875" style="0" hidden="1" customWidth="1"/>
    <col min="11" max="11" width="14.8515625" style="0" customWidth="1"/>
    <col min="12" max="12" width="12.28125" style="18" hidden="1" customWidth="1"/>
    <col min="13" max="13" width="17.421875" style="19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1:8" ht="12.75">
      <c r="A4" s="61" t="s">
        <v>111</v>
      </c>
      <c r="B4" s="61"/>
      <c r="C4" s="61"/>
      <c r="D4" s="61"/>
      <c r="E4" s="61"/>
      <c r="F4" s="61"/>
      <c r="G4" s="61"/>
      <c r="H4" s="61"/>
    </row>
    <row r="6" spans="1:14" ht="48" customHeight="1">
      <c r="A6" s="29" t="s">
        <v>106</v>
      </c>
      <c r="B6" s="62" t="s">
        <v>30</v>
      </c>
      <c r="C6" s="62"/>
      <c r="D6" s="29" t="s">
        <v>24</v>
      </c>
      <c r="E6" s="29" t="s">
        <v>28</v>
      </c>
      <c r="F6" s="30" t="s">
        <v>27</v>
      </c>
      <c r="G6" s="31" t="s">
        <v>2</v>
      </c>
      <c r="H6" s="29" t="s">
        <v>3</v>
      </c>
      <c r="I6" s="32" t="s">
        <v>107</v>
      </c>
      <c r="J6" s="33" t="s">
        <v>109</v>
      </c>
      <c r="K6" s="33" t="s">
        <v>108</v>
      </c>
      <c r="L6" s="34" t="s">
        <v>110</v>
      </c>
      <c r="M6" s="35" t="s">
        <v>1</v>
      </c>
      <c r="N6" s="36" t="s">
        <v>16</v>
      </c>
    </row>
    <row r="7" spans="1:14" ht="24" customHeight="1">
      <c r="A7" s="55">
        <v>4</v>
      </c>
      <c r="B7" s="56" t="s">
        <v>35</v>
      </c>
      <c r="C7" s="56"/>
      <c r="D7" s="56"/>
      <c r="E7" s="56"/>
      <c r="F7" s="57"/>
      <c r="G7" s="57"/>
      <c r="H7" s="56"/>
      <c r="I7" s="56"/>
      <c r="J7" s="56"/>
      <c r="K7" s="56"/>
      <c r="L7" s="56"/>
      <c r="M7" s="56"/>
      <c r="N7" s="36"/>
    </row>
    <row r="8" spans="1:14" ht="168">
      <c r="A8" s="55"/>
      <c r="B8" s="26" t="s">
        <v>36</v>
      </c>
      <c r="C8" s="25" t="s">
        <v>37</v>
      </c>
      <c r="D8" s="67" t="s">
        <v>149</v>
      </c>
      <c r="E8" s="38"/>
      <c r="F8" s="40" t="s">
        <v>113</v>
      </c>
      <c r="G8" s="40" t="s">
        <v>114</v>
      </c>
      <c r="H8" s="39" t="s">
        <v>34</v>
      </c>
      <c r="I8" s="23"/>
      <c r="J8" s="43">
        <v>42230</v>
      </c>
      <c r="K8" s="27">
        <v>42230</v>
      </c>
      <c r="L8" s="45">
        <f aca="true" t="shared" si="0" ref="L8:L13">I8*J8</f>
        <v>0</v>
      </c>
      <c r="M8" s="24">
        <f aca="true" t="shared" si="1" ref="M8:M13">I8*K8</f>
        <v>0</v>
      </c>
      <c r="N8" s="36"/>
    </row>
    <row r="9" spans="1:14" ht="70.5" customHeight="1">
      <c r="A9" s="55"/>
      <c r="B9" s="26" t="s">
        <v>38</v>
      </c>
      <c r="C9" s="25" t="s">
        <v>39</v>
      </c>
      <c r="D9" s="67" t="s">
        <v>150</v>
      </c>
      <c r="E9" s="38"/>
      <c r="F9" s="40" t="s">
        <v>115</v>
      </c>
      <c r="G9" s="40" t="s">
        <v>114</v>
      </c>
      <c r="H9" s="39" t="s">
        <v>34</v>
      </c>
      <c r="I9" s="23"/>
      <c r="J9" s="44">
        <v>12500</v>
      </c>
      <c r="K9" s="42">
        <v>12500</v>
      </c>
      <c r="L9" s="45">
        <f t="shared" si="0"/>
        <v>0</v>
      </c>
      <c r="M9" s="24">
        <f t="shared" si="1"/>
        <v>0</v>
      </c>
      <c r="N9" s="36"/>
    </row>
    <row r="10" spans="1:14" ht="54.75" customHeight="1">
      <c r="A10" s="55"/>
      <c r="B10" s="26" t="s">
        <v>40</v>
      </c>
      <c r="C10" s="25" t="s">
        <v>41</v>
      </c>
      <c r="D10" s="67" t="s">
        <v>151</v>
      </c>
      <c r="E10" s="38"/>
      <c r="F10" s="40" t="s">
        <v>116</v>
      </c>
      <c r="G10" s="40" t="s">
        <v>114</v>
      </c>
      <c r="H10" s="39" t="s">
        <v>34</v>
      </c>
      <c r="I10" s="23"/>
      <c r="J10" s="44">
        <v>870</v>
      </c>
      <c r="K10" s="42">
        <v>870</v>
      </c>
      <c r="L10" s="45">
        <f t="shared" si="0"/>
        <v>0</v>
      </c>
      <c r="M10" s="24">
        <f t="shared" si="1"/>
        <v>0</v>
      </c>
      <c r="N10" s="36"/>
    </row>
    <row r="11" spans="1:14" ht="24" customHeight="1">
      <c r="A11" s="55"/>
      <c r="B11" s="26" t="s">
        <v>42</v>
      </c>
      <c r="C11" s="25" t="s">
        <v>43</v>
      </c>
      <c r="D11" s="67" t="s">
        <v>152</v>
      </c>
      <c r="E11" s="38"/>
      <c r="F11" s="40" t="s">
        <v>117</v>
      </c>
      <c r="G11" s="40" t="s">
        <v>114</v>
      </c>
      <c r="H11" s="39" t="s">
        <v>34</v>
      </c>
      <c r="I11" s="23"/>
      <c r="J11" s="44">
        <v>100</v>
      </c>
      <c r="K11" s="42">
        <v>100</v>
      </c>
      <c r="L11" s="45">
        <f t="shared" si="0"/>
        <v>0</v>
      </c>
      <c r="M11" s="24">
        <f t="shared" si="1"/>
        <v>0</v>
      </c>
      <c r="N11" s="36"/>
    </row>
    <row r="12" spans="1:14" ht="24" customHeight="1">
      <c r="A12" s="55"/>
      <c r="B12" s="26" t="s">
        <v>44</v>
      </c>
      <c r="C12" s="25" t="s">
        <v>45</v>
      </c>
      <c r="D12" s="67" t="s">
        <v>153</v>
      </c>
      <c r="E12" s="38"/>
      <c r="F12" s="40" t="s">
        <v>118</v>
      </c>
      <c r="G12" s="40" t="s">
        <v>114</v>
      </c>
      <c r="H12" s="39" t="s">
        <v>34</v>
      </c>
      <c r="I12" s="23"/>
      <c r="J12" s="44">
        <v>100</v>
      </c>
      <c r="K12" s="42">
        <v>100</v>
      </c>
      <c r="L12" s="45">
        <f t="shared" si="0"/>
        <v>0</v>
      </c>
      <c r="M12" s="24">
        <f t="shared" si="1"/>
        <v>0</v>
      </c>
      <c r="N12" s="36"/>
    </row>
    <row r="13" spans="1:14" ht="44.25" customHeight="1">
      <c r="A13" s="55"/>
      <c r="B13" s="26" t="s">
        <v>46</v>
      </c>
      <c r="C13" s="25" t="s">
        <v>47</v>
      </c>
      <c r="D13" s="67" t="s">
        <v>154</v>
      </c>
      <c r="E13" s="38"/>
      <c r="F13" s="40" t="s">
        <v>119</v>
      </c>
      <c r="G13" s="40" t="s">
        <v>114</v>
      </c>
      <c r="H13" s="39" t="s">
        <v>34</v>
      </c>
      <c r="I13" s="23"/>
      <c r="J13" s="44">
        <v>2100</v>
      </c>
      <c r="K13" s="42">
        <v>2100</v>
      </c>
      <c r="L13" s="45">
        <f t="shared" si="0"/>
        <v>0</v>
      </c>
      <c r="M13" s="24">
        <f t="shared" si="1"/>
        <v>0</v>
      </c>
      <c r="N13" s="36"/>
    </row>
    <row r="14" spans="1:14" ht="24" customHeight="1">
      <c r="A14" s="55"/>
      <c r="B14" s="58" t="s">
        <v>48</v>
      </c>
      <c r="C14" s="58"/>
      <c r="D14" s="58"/>
      <c r="E14" s="58"/>
      <c r="F14" s="59"/>
      <c r="G14" s="59"/>
      <c r="H14" s="58"/>
      <c r="I14" s="58"/>
      <c r="J14" s="58"/>
      <c r="K14" s="59"/>
      <c r="L14" s="37">
        <f>SUM(L8:L13)</f>
        <v>0</v>
      </c>
      <c r="M14" s="37">
        <f>SUM(M8:M13)</f>
        <v>0</v>
      </c>
      <c r="N14" s="36">
        <v>1</v>
      </c>
    </row>
    <row r="15" spans="1:14" ht="21.75" customHeight="1">
      <c r="A15" s="55">
        <v>20</v>
      </c>
      <c r="B15" s="56" t="s">
        <v>49</v>
      </c>
      <c r="C15" s="56"/>
      <c r="D15" s="56"/>
      <c r="E15" s="56"/>
      <c r="F15" s="57"/>
      <c r="G15" s="57"/>
      <c r="H15" s="56"/>
      <c r="I15" s="56"/>
      <c r="J15" s="57"/>
      <c r="K15" s="57"/>
      <c r="L15" s="56"/>
      <c r="M15" s="56"/>
      <c r="N15" s="50"/>
    </row>
    <row r="16" spans="1:14" ht="30.75" customHeight="1">
      <c r="A16" s="55"/>
      <c r="B16" s="28" t="s">
        <v>50</v>
      </c>
      <c r="C16" s="25" t="s">
        <v>51</v>
      </c>
      <c r="D16" s="67" t="s">
        <v>155</v>
      </c>
      <c r="E16" s="38"/>
      <c r="F16" s="40" t="s">
        <v>120</v>
      </c>
      <c r="G16" s="40" t="s">
        <v>121</v>
      </c>
      <c r="H16" s="39" t="s">
        <v>34</v>
      </c>
      <c r="I16" s="41"/>
      <c r="J16" s="47">
        <v>78440</v>
      </c>
      <c r="K16" s="42">
        <v>78440</v>
      </c>
      <c r="L16" s="48">
        <f>I16*J16</f>
        <v>0</v>
      </c>
      <c r="M16" s="24">
        <f>I16*K16</f>
        <v>0</v>
      </c>
      <c r="N16" s="50"/>
    </row>
    <row r="17" spans="1:14" ht="36">
      <c r="A17" s="55"/>
      <c r="B17" s="28" t="s">
        <v>52</v>
      </c>
      <c r="C17" s="25" t="s">
        <v>53</v>
      </c>
      <c r="D17" s="67" t="s">
        <v>156</v>
      </c>
      <c r="E17" s="38"/>
      <c r="F17" s="40" t="s">
        <v>122</v>
      </c>
      <c r="G17" s="40" t="s">
        <v>121</v>
      </c>
      <c r="H17" s="39" t="s">
        <v>34</v>
      </c>
      <c r="I17" s="41"/>
      <c r="J17" s="47">
        <v>188680</v>
      </c>
      <c r="K17" s="42">
        <v>188680</v>
      </c>
      <c r="L17" s="48">
        <f aca="true" t="shared" si="2" ref="L17:L41">I17*J17</f>
        <v>0</v>
      </c>
      <c r="M17" s="24">
        <f aca="true" t="shared" si="3" ref="M17:M41">I17*K17</f>
        <v>0</v>
      </c>
      <c r="N17" s="50"/>
    </row>
    <row r="18" spans="1:14" ht="60">
      <c r="A18" s="55"/>
      <c r="B18" s="28" t="s">
        <v>54</v>
      </c>
      <c r="C18" s="25" t="s">
        <v>55</v>
      </c>
      <c r="D18" s="67" t="s">
        <v>157</v>
      </c>
      <c r="E18" s="38"/>
      <c r="F18" s="40" t="s">
        <v>123</v>
      </c>
      <c r="G18" s="40" t="s">
        <v>124</v>
      </c>
      <c r="H18" s="39" t="s">
        <v>34</v>
      </c>
      <c r="I18" s="41"/>
      <c r="J18" s="47">
        <v>41105</v>
      </c>
      <c r="K18" s="42">
        <v>41105</v>
      </c>
      <c r="L18" s="48">
        <f t="shared" si="2"/>
        <v>0</v>
      </c>
      <c r="M18" s="24">
        <f t="shared" si="3"/>
        <v>0</v>
      </c>
      <c r="N18" s="50"/>
    </row>
    <row r="19" spans="1:14" ht="60">
      <c r="A19" s="55"/>
      <c r="B19" s="28" t="s">
        <v>56</v>
      </c>
      <c r="C19" s="25" t="s">
        <v>57</v>
      </c>
      <c r="D19" s="67" t="s">
        <v>158</v>
      </c>
      <c r="E19" s="38"/>
      <c r="F19" s="40" t="s">
        <v>125</v>
      </c>
      <c r="G19" s="40" t="s">
        <v>124</v>
      </c>
      <c r="H19" s="39" t="s">
        <v>34</v>
      </c>
      <c r="I19" s="41"/>
      <c r="J19" s="47">
        <v>41340</v>
      </c>
      <c r="K19" s="42">
        <v>41340</v>
      </c>
      <c r="L19" s="48">
        <f t="shared" si="2"/>
        <v>0</v>
      </c>
      <c r="M19" s="24">
        <f t="shared" si="3"/>
        <v>0</v>
      </c>
      <c r="N19" s="50"/>
    </row>
    <row r="20" spans="1:14" ht="60">
      <c r="A20" s="55"/>
      <c r="B20" s="28" t="s">
        <v>58</v>
      </c>
      <c r="C20" s="25" t="s">
        <v>59</v>
      </c>
      <c r="D20" s="67" t="s">
        <v>159</v>
      </c>
      <c r="E20" s="38"/>
      <c r="F20" s="40" t="s">
        <v>126</v>
      </c>
      <c r="G20" s="40" t="s">
        <v>124</v>
      </c>
      <c r="H20" s="39" t="s">
        <v>34</v>
      </c>
      <c r="I20" s="41"/>
      <c r="J20" s="47">
        <v>46890</v>
      </c>
      <c r="K20" s="42">
        <v>46890</v>
      </c>
      <c r="L20" s="48">
        <f t="shared" si="2"/>
        <v>0</v>
      </c>
      <c r="M20" s="24">
        <f t="shared" si="3"/>
        <v>0</v>
      </c>
      <c r="N20" s="50"/>
    </row>
    <row r="21" spans="1:14" ht="66" customHeight="1">
      <c r="A21" s="55"/>
      <c r="B21" s="28" t="s">
        <v>60</v>
      </c>
      <c r="C21" s="25" t="s">
        <v>61</v>
      </c>
      <c r="D21" s="67" t="s">
        <v>160</v>
      </c>
      <c r="E21" s="38"/>
      <c r="F21" s="40" t="s">
        <v>127</v>
      </c>
      <c r="G21" s="40" t="s">
        <v>128</v>
      </c>
      <c r="H21" s="39" t="s">
        <v>34</v>
      </c>
      <c r="I21" s="41"/>
      <c r="J21" s="47">
        <v>112510</v>
      </c>
      <c r="K21" s="42">
        <v>112510</v>
      </c>
      <c r="L21" s="48">
        <f t="shared" si="2"/>
        <v>0</v>
      </c>
      <c r="M21" s="24">
        <f t="shared" si="3"/>
        <v>0</v>
      </c>
      <c r="N21" s="50"/>
    </row>
    <row r="22" spans="1:14" ht="69" customHeight="1">
      <c r="A22" s="55"/>
      <c r="B22" s="28" t="s">
        <v>62</v>
      </c>
      <c r="C22" s="25" t="s">
        <v>63</v>
      </c>
      <c r="D22" s="67" t="s">
        <v>161</v>
      </c>
      <c r="E22" s="38"/>
      <c r="F22" s="40" t="s">
        <v>129</v>
      </c>
      <c r="G22" s="40" t="s">
        <v>128</v>
      </c>
      <c r="H22" s="39" t="s">
        <v>34</v>
      </c>
      <c r="I22" s="41"/>
      <c r="J22" s="47">
        <v>121760</v>
      </c>
      <c r="K22" s="42">
        <v>121760</v>
      </c>
      <c r="L22" s="48">
        <f t="shared" si="2"/>
        <v>0</v>
      </c>
      <c r="M22" s="24">
        <f t="shared" si="3"/>
        <v>0</v>
      </c>
      <c r="N22" s="50"/>
    </row>
    <row r="23" spans="1:14" ht="60">
      <c r="A23" s="55"/>
      <c r="B23" s="28" t="s">
        <v>64</v>
      </c>
      <c r="C23" s="25" t="s">
        <v>65</v>
      </c>
      <c r="D23" s="67" t="s">
        <v>162</v>
      </c>
      <c r="E23" s="38"/>
      <c r="F23" s="40" t="s">
        <v>130</v>
      </c>
      <c r="G23" s="40" t="s">
        <v>128</v>
      </c>
      <c r="H23" s="39" t="s">
        <v>34</v>
      </c>
      <c r="I23" s="41"/>
      <c r="J23" s="47">
        <v>127420</v>
      </c>
      <c r="K23" s="42">
        <v>127420</v>
      </c>
      <c r="L23" s="48">
        <f t="shared" si="2"/>
        <v>0</v>
      </c>
      <c r="M23" s="24">
        <f t="shared" si="3"/>
        <v>0</v>
      </c>
      <c r="N23" s="50"/>
    </row>
    <row r="24" spans="1:14" ht="43.5" customHeight="1">
      <c r="A24" s="55"/>
      <c r="B24" s="28" t="s">
        <v>66</v>
      </c>
      <c r="C24" s="25" t="s">
        <v>67</v>
      </c>
      <c r="D24" s="67" t="s">
        <v>163</v>
      </c>
      <c r="E24" s="38"/>
      <c r="F24" s="40" t="s">
        <v>131</v>
      </c>
      <c r="G24" s="40" t="s">
        <v>128</v>
      </c>
      <c r="H24" s="39" t="s">
        <v>34</v>
      </c>
      <c r="I24" s="41"/>
      <c r="J24" s="47">
        <v>108140</v>
      </c>
      <c r="K24" s="42">
        <v>108140</v>
      </c>
      <c r="L24" s="48">
        <f t="shared" si="2"/>
        <v>0</v>
      </c>
      <c r="M24" s="24">
        <f t="shared" si="3"/>
        <v>0</v>
      </c>
      <c r="N24" s="50"/>
    </row>
    <row r="25" spans="1:14" ht="42.75" customHeight="1">
      <c r="A25" s="55"/>
      <c r="B25" s="28" t="s">
        <v>68</v>
      </c>
      <c r="C25" s="25" t="s">
        <v>69</v>
      </c>
      <c r="D25" s="67" t="s">
        <v>164</v>
      </c>
      <c r="E25" s="38"/>
      <c r="F25" s="40" t="s">
        <v>132</v>
      </c>
      <c r="G25" s="40" t="s">
        <v>128</v>
      </c>
      <c r="H25" s="39" t="s">
        <v>34</v>
      </c>
      <c r="I25" s="41"/>
      <c r="J25" s="47">
        <v>113342</v>
      </c>
      <c r="K25" s="42">
        <v>113342</v>
      </c>
      <c r="L25" s="48">
        <f t="shared" si="2"/>
        <v>0</v>
      </c>
      <c r="M25" s="24">
        <f t="shared" si="3"/>
        <v>0</v>
      </c>
      <c r="N25" s="50"/>
    </row>
    <row r="26" spans="1:14" ht="44.25" customHeight="1">
      <c r="A26" s="55"/>
      <c r="B26" s="28" t="s">
        <v>70</v>
      </c>
      <c r="C26" s="25" t="s">
        <v>71</v>
      </c>
      <c r="D26" s="67" t="s">
        <v>165</v>
      </c>
      <c r="E26" s="38"/>
      <c r="F26" s="40" t="s">
        <v>133</v>
      </c>
      <c r="G26" s="40" t="s">
        <v>128</v>
      </c>
      <c r="H26" s="39" t="s">
        <v>34</v>
      </c>
      <c r="I26" s="41"/>
      <c r="J26" s="47">
        <v>118440</v>
      </c>
      <c r="K26" s="42">
        <v>118440</v>
      </c>
      <c r="L26" s="48">
        <f t="shared" si="2"/>
        <v>0</v>
      </c>
      <c r="M26" s="24">
        <f t="shared" si="3"/>
        <v>0</v>
      </c>
      <c r="N26" s="50"/>
    </row>
    <row r="27" spans="1:14" ht="42" customHeight="1">
      <c r="A27" s="55"/>
      <c r="B27" s="28" t="s">
        <v>72</v>
      </c>
      <c r="C27" s="25" t="s">
        <v>73</v>
      </c>
      <c r="D27" s="67" t="s">
        <v>166</v>
      </c>
      <c r="E27" s="38"/>
      <c r="F27" s="40" t="s">
        <v>134</v>
      </c>
      <c r="G27" s="40" t="s">
        <v>128</v>
      </c>
      <c r="H27" s="39" t="s">
        <v>34</v>
      </c>
      <c r="I27" s="41"/>
      <c r="J27" s="47">
        <v>66000</v>
      </c>
      <c r="K27" s="42">
        <v>66000</v>
      </c>
      <c r="L27" s="48">
        <f t="shared" si="2"/>
        <v>0</v>
      </c>
      <c r="M27" s="24">
        <f t="shared" si="3"/>
        <v>0</v>
      </c>
      <c r="N27" s="50"/>
    </row>
    <row r="28" spans="1:14" ht="36">
      <c r="A28" s="55"/>
      <c r="B28" s="28" t="s">
        <v>74</v>
      </c>
      <c r="C28" s="25" t="s">
        <v>75</v>
      </c>
      <c r="D28" s="67" t="s">
        <v>167</v>
      </c>
      <c r="E28" s="38"/>
      <c r="F28" s="40" t="s">
        <v>135</v>
      </c>
      <c r="G28" s="40" t="s">
        <v>128</v>
      </c>
      <c r="H28" s="39" t="s">
        <v>34</v>
      </c>
      <c r="I28" s="41"/>
      <c r="J28" s="47">
        <v>66000</v>
      </c>
      <c r="K28" s="42">
        <v>66000</v>
      </c>
      <c r="L28" s="48">
        <f t="shared" si="2"/>
        <v>0</v>
      </c>
      <c r="M28" s="24">
        <f t="shared" si="3"/>
        <v>0</v>
      </c>
      <c r="N28" s="50"/>
    </row>
    <row r="29" spans="1:14" ht="72">
      <c r="A29" s="55"/>
      <c r="B29" s="28" t="s">
        <v>76</v>
      </c>
      <c r="C29" s="25" t="s">
        <v>77</v>
      </c>
      <c r="D29" s="67" t="s">
        <v>168</v>
      </c>
      <c r="E29" s="38"/>
      <c r="F29" s="40" t="s">
        <v>136</v>
      </c>
      <c r="G29" s="40" t="s">
        <v>124</v>
      </c>
      <c r="H29" s="39" t="s">
        <v>34</v>
      </c>
      <c r="I29" s="41"/>
      <c r="J29" s="47">
        <v>20270</v>
      </c>
      <c r="K29" s="42">
        <v>20270</v>
      </c>
      <c r="L29" s="48">
        <f t="shared" si="2"/>
        <v>0</v>
      </c>
      <c r="M29" s="24">
        <f t="shared" si="3"/>
        <v>0</v>
      </c>
      <c r="N29" s="50"/>
    </row>
    <row r="30" spans="1:14" ht="24">
      <c r="A30" s="55"/>
      <c r="B30" s="28" t="s">
        <v>78</v>
      </c>
      <c r="C30" s="25" t="s">
        <v>79</v>
      </c>
      <c r="D30" s="67" t="s">
        <v>169</v>
      </c>
      <c r="E30" s="38"/>
      <c r="F30" s="40" t="s">
        <v>137</v>
      </c>
      <c r="G30" s="40" t="s">
        <v>128</v>
      </c>
      <c r="H30" s="39" t="s">
        <v>34</v>
      </c>
      <c r="I30" s="41"/>
      <c r="J30" s="47">
        <v>3400</v>
      </c>
      <c r="K30" s="42">
        <v>3400</v>
      </c>
      <c r="L30" s="48">
        <f t="shared" si="2"/>
        <v>0</v>
      </c>
      <c r="M30" s="24">
        <f t="shared" si="3"/>
        <v>0</v>
      </c>
      <c r="N30" s="50"/>
    </row>
    <row r="31" spans="1:14" ht="60">
      <c r="A31" s="55"/>
      <c r="B31" s="28" t="s">
        <v>80</v>
      </c>
      <c r="C31" s="25" t="s">
        <v>81</v>
      </c>
      <c r="D31" s="67" t="s">
        <v>170</v>
      </c>
      <c r="E31" s="38"/>
      <c r="F31" s="40" t="s">
        <v>138</v>
      </c>
      <c r="G31" s="40" t="s">
        <v>124</v>
      </c>
      <c r="H31" s="39" t="s">
        <v>34</v>
      </c>
      <c r="I31" s="41"/>
      <c r="J31" s="47">
        <v>8275</v>
      </c>
      <c r="K31" s="42">
        <v>8275</v>
      </c>
      <c r="L31" s="48">
        <f t="shared" si="2"/>
        <v>0</v>
      </c>
      <c r="M31" s="24">
        <f t="shared" si="3"/>
        <v>0</v>
      </c>
      <c r="N31" s="50"/>
    </row>
    <row r="32" spans="1:14" ht="72">
      <c r="A32" s="55"/>
      <c r="B32" s="28" t="s">
        <v>82</v>
      </c>
      <c r="C32" s="25" t="s">
        <v>83</v>
      </c>
      <c r="D32" s="67" t="s">
        <v>171</v>
      </c>
      <c r="E32" s="38"/>
      <c r="F32" s="40" t="s">
        <v>139</v>
      </c>
      <c r="G32" s="40" t="s">
        <v>124</v>
      </c>
      <c r="H32" s="39" t="s">
        <v>34</v>
      </c>
      <c r="I32" s="41"/>
      <c r="J32" s="47">
        <v>7500</v>
      </c>
      <c r="K32" s="42">
        <v>7500</v>
      </c>
      <c r="L32" s="48">
        <f t="shared" si="2"/>
        <v>0</v>
      </c>
      <c r="M32" s="24">
        <f t="shared" si="3"/>
        <v>0</v>
      </c>
      <c r="N32" s="50"/>
    </row>
    <row r="33" spans="1:14" ht="39.75" customHeight="1">
      <c r="A33" s="55"/>
      <c r="B33" s="28" t="s">
        <v>84</v>
      </c>
      <c r="C33" s="25" t="s">
        <v>85</v>
      </c>
      <c r="D33" s="67" t="s">
        <v>172</v>
      </c>
      <c r="E33" s="38"/>
      <c r="F33" s="40" t="s">
        <v>140</v>
      </c>
      <c r="G33" s="40" t="s">
        <v>128</v>
      </c>
      <c r="H33" s="39" t="s">
        <v>34</v>
      </c>
      <c r="I33" s="41"/>
      <c r="J33" s="47">
        <v>1300</v>
      </c>
      <c r="K33" s="42">
        <v>1300</v>
      </c>
      <c r="L33" s="48">
        <f t="shared" si="2"/>
        <v>0</v>
      </c>
      <c r="M33" s="24">
        <f t="shared" si="3"/>
        <v>0</v>
      </c>
      <c r="N33" s="50"/>
    </row>
    <row r="34" spans="1:14" ht="36">
      <c r="A34" s="55"/>
      <c r="B34" s="28" t="s">
        <v>86</v>
      </c>
      <c r="C34" s="25" t="s">
        <v>87</v>
      </c>
      <c r="D34" s="67" t="s">
        <v>173</v>
      </c>
      <c r="E34" s="38"/>
      <c r="F34" s="40" t="s">
        <v>141</v>
      </c>
      <c r="G34" s="40" t="s">
        <v>128</v>
      </c>
      <c r="H34" s="39" t="s">
        <v>34</v>
      </c>
      <c r="I34" s="41"/>
      <c r="J34" s="47">
        <v>14000</v>
      </c>
      <c r="K34" s="42">
        <v>14000</v>
      </c>
      <c r="L34" s="48">
        <f t="shared" si="2"/>
        <v>0</v>
      </c>
      <c r="M34" s="24">
        <f t="shared" si="3"/>
        <v>0</v>
      </c>
      <c r="N34" s="50"/>
    </row>
    <row r="35" spans="1:14" ht="36">
      <c r="A35" s="55"/>
      <c r="B35" s="28" t="s">
        <v>88</v>
      </c>
      <c r="C35" s="25" t="s">
        <v>89</v>
      </c>
      <c r="D35" s="67" t="s">
        <v>174</v>
      </c>
      <c r="E35" s="38"/>
      <c r="F35" s="40" t="s">
        <v>142</v>
      </c>
      <c r="G35" s="40" t="s">
        <v>121</v>
      </c>
      <c r="H35" s="39" t="s">
        <v>34</v>
      </c>
      <c r="I35" s="41"/>
      <c r="J35" s="47">
        <v>6650</v>
      </c>
      <c r="K35" s="42">
        <v>6650</v>
      </c>
      <c r="L35" s="48">
        <f t="shared" si="2"/>
        <v>0</v>
      </c>
      <c r="M35" s="24">
        <f t="shared" si="3"/>
        <v>0</v>
      </c>
      <c r="N35" s="50"/>
    </row>
    <row r="36" spans="1:14" ht="48">
      <c r="A36" s="55"/>
      <c r="B36" s="28" t="s">
        <v>90</v>
      </c>
      <c r="C36" s="25" t="s">
        <v>91</v>
      </c>
      <c r="D36" s="67" t="s">
        <v>175</v>
      </c>
      <c r="E36" s="38"/>
      <c r="F36" s="40" t="s">
        <v>143</v>
      </c>
      <c r="G36" s="40" t="s">
        <v>114</v>
      </c>
      <c r="H36" s="39" t="s">
        <v>34</v>
      </c>
      <c r="I36" s="41"/>
      <c r="J36" s="47">
        <v>21950</v>
      </c>
      <c r="K36" s="42">
        <v>21950</v>
      </c>
      <c r="L36" s="48">
        <f t="shared" si="2"/>
        <v>0</v>
      </c>
      <c r="M36" s="24">
        <f t="shared" si="3"/>
        <v>0</v>
      </c>
      <c r="N36" s="50"/>
    </row>
    <row r="37" spans="1:14" ht="48">
      <c r="A37" s="55"/>
      <c r="B37" s="28" t="s">
        <v>92</v>
      </c>
      <c r="C37" s="25" t="s">
        <v>93</v>
      </c>
      <c r="D37" s="67" t="s">
        <v>176</v>
      </c>
      <c r="E37" s="38"/>
      <c r="F37" s="40" t="s">
        <v>144</v>
      </c>
      <c r="G37" s="40" t="s">
        <v>114</v>
      </c>
      <c r="H37" s="39" t="s">
        <v>34</v>
      </c>
      <c r="I37" s="41"/>
      <c r="J37" s="47">
        <v>23450</v>
      </c>
      <c r="K37" s="42">
        <v>23450</v>
      </c>
      <c r="L37" s="48">
        <f t="shared" si="2"/>
        <v>0</v>
      </c>
      <c r="M37" s="24">
        <f t="shared" si="3"/>
        <v>0</v>
      </c>
      <c r="N37" s="50"/>
    </row>
    <row r="38" spans="1:14" ht="24">
      <c r="A38" s="55"/>
      <c r="B38" s="28" t="s">
        <v>94</v>
      </c>
      <c r="C38" s="25" t="s">
        <v>95</v>
      </c>
      <c r="D38" s="67" t="s">
        <v>177</v>
      </c>
      <c r="E38" s="38"/>
      <c r="F38" s="46" t="s">
        <v>145</v>
      </c>
      <c r="G38" s="40" t="s">
        <v>114</v>
      </c>
      <c r="H38" s="39" t="s">
        <v>34</v>
      </c>
      <c r="I38" s="41"/>
      <c r="J38" s="47">
        <v>6550</v>
      </c>
      <c r="K38" s="42">
        <v>6550</v>
      </c>
      <c r="L38" s="48">
        <f t="shared" si="2"/>
        <v>0</v>
      </c>
      <c r="M38" s="24">
        <f t="shared" si="3"/>
        <v>0</v>
      </c>
      <c r="N38" s="50"/>
    </row>
    <row r="39" spans="1:14" ht="36">
      <c r="A39" s="55"/>
      <c r="B39" s="28" t="s">
        <v>96</v>
      </c>
      <c r="C39" s="25" t="s">
        <v>97</v>
      </c>
      <c r="D39" s="67" t="s">
        <v>178</v>
      </c>
      <c r="E39" s="38"/>
      <c r="F39" s="40" t="s">
        <v>146</v>
      </c>
      <c r="G39" s="40" t="s">
        <v>114</v>
      </c>
      <c r="H39" s="39" t="s">
        <v>34</v>
      </c>
      <c r="I39" s="41"/>
      <c r="J39" s="47">
        <v>700</v>
      </c>
      <c r="K39" s="42">
        <v>700</v>
      </c>
      <c r="L39" s="48">
        <f t="shared" si="2"/>
        <v>0</v>
      </c>
      <c r="M39" s="24">
        <f t="shared" si="3"/>
        <v>0</v>
      </c>
      <c r="N39" s="50"/>
    </row>
    <row r="40" spans="1:14" ht="36">
      <c r="A40" s="55"/>
      <c r="B40" s="28" t="s">
        <v>98</v>
      </c>
      <c r="C40" s="25" t="s">
        <v>99</v>
      </c>
      <c r="D40" s="67" t="s">
        <v>179</v>
      </c>
      <c r="E40" s="38"/>
      <c r="F40" s="40" t="s">
        <v>147</v>
      </c>
      <c r="G40" s="40" t="s">
        <v>114</v>
      </c>
      <c r="H40" s="39" t="s">
        <v>34</v>
      </c>
      <c r="I40" s="41"/>
      <c r="J40" s="47">
        <v>500</v>
      </c>
      <c r="K40" s="42">
        <v>500</v>
      </c>
      <c r="L40" s="48">
        <f t="shared" si="2"/>
        <v>0</v>
      </c>
      <c r="M40" s="24">
        <f t="shared" si="3"/>
        <v>0</v>
      </c>
      <c r="N40" s="50"/>
    </row>
    <row r="41" spans="1:14" ht="24">
      <c r="A41" s="55"/>
      <c r="B41" s="28" t="s">
        <v>100</v>
      </c>
      <c r="C41" s="25" t="s">
        <v>101</v>
      </c>
      <c r="D41" s="67" t="s">
        <v>180</v>
      </c>
      <c r="E41" s="38"/>
      <c r="F41" s="40" t="s">
        <v>148</v>
      </c>
      <c r="G41" s="40" t="s">
        <v>114</v>
      </c>
      <c r="H41" s="39" t="s">
        <v>34</v>
      </c>
      <c r="I41" s="41"/>
      <c r="J41" s="47">
        <v>300</v>
      </c>
      <c r="K41" s="42">
        <v>300</v>
      </c>
      <c r="L41" s="48">
        <f t="shared" si="2"/>
        <v>0</v>
      </c>
      <c r="M41" s="24">
        <f t="shared" si="3"/>
        <v>0</v>
      </c>
      <c r="N41" s="50"/>
    </row>
    <row r="42" spans="1:14" ht="19.5" customHeight="1">
      <c r="A42" s="55"/>
      <c r="B42" s="58" t="s">
        <v>102</v>
      </c>
      <c r="C42" s="58"/>
      <c r="D42" s="58"/>
      <c r="E42" s="58"/>
      <c r="F42" s="59"/>
      <c r="G42" s="59"/>
      <c r="H42" s="58"/>
      <c r="I42" s="58"/>
      <c r="J42" s="59"/>
      <c r="K42" s="59"/>
      <c r="L42" s="53">
        <f>SUM(L16:L41)</f>
        <v>0</v>
      </c>
      <c r="M42" s="37">
        <f>SUM(M16:M41)</f>
        <v>0</v>
      </c>
      <c r="N42" s="51">
        <v>1</v>
      </c>
    </row>
    <row r="43" spans="1:14" ht="19.5" customHeight="1">
      <c r="A43" s="63" t="s">
        <v>103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54">
        <f>L14+L42</f>
        <v>0</v>
      </c>
      <c r="M43" s="49">
        <f>M14+M42</f>
        <v>0</v>
      </c>
      <c r="N43" s="52"/>
    </row>
    <row r="44" spans="1:14" ht="19.5" customHeight="1">
      <c r="A44" s="63" t="s">
        <v>104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54">
        <f>L43*0.1</f>
        <v>0</v>
      </c>
      <c r="M44" s="49">
        <f>M43*0.1</f>
        <v>0</v>
      </c>
      <c r="N44" s="52"/>
    </row>
    <row r="45" spans="1:14" ht="19.5" customHeight="1">
      <c r="A45" s="63" t="s">
        <v>105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54">
        <f>L43+L44</f>
        <v>0</v>
      </c>
      <c r="M45" s="49">
        <f>M43+M44</f>
        <v>0</v>
      </c>
      <c r="N45" s="52"/>
    </row>
  </sheetData>
  <sheetProtection/>
  <mergeCells count="12">
    <mergeCell ref="A44:K44"/>
    <mergeCell ref="A45:K45"/>
    <mergeCell ref="A43:K43"/>
    <mergeCell ref="A15:A42"/>
    <mergeCell ref="B15:M15"/>
    <mergeCell ref="B42:K42"/>
    <mergeCell ref="A7:A14"/>
    <mergeCell ref="B7:M7"/>
    <mergeCell ref="B14:K14"/>
    <mergeCell ref="A2:M2"/>
    <mergeCell ref="A4:H4"/>
    <mergeCell ref="B6:C6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2" sqref="E3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112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32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'Magna Pharmacia - specifikacija'!L42</f>
        <v>0</v>
      </c>
      <c r="F6" s="11">
        <f>'Magna Pharmacia - specifikacija'!M42</f>
        <v>0</v>
      </c>
      <c r="G6" s="12">
        <f>'Magna Pharmacia - specifikacija'!M45</f>
        <v>0</v>
      </c>
    </row>
    <row r="7" spans="2:7" ht="24.75" customHeight="1" thickBot="1">
      <c r="B7" s="4" t="s">
        <v>8</v>
      </c>
      <c r="C7" s="13" t="s">
        <v>9</v>
      </c>
      <c r="D7" s="3"/>
      <c r="E7" s="64" t="s">
        <v>10</v>
      </c>
      <c r="F7" s="65"/>
      <c r="G7" s="6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2020-04-03T12:35:40Z</cp:lastPrinted>
  <dcterms:created xsi:type="dcterms:W3CDTF">2014-01-17T13:07:43Z</dcterms:created>
  <dcterms:modified xsi:type="dcterms:W3CDTF">2020-04-03T14:09:42Z</dcterms:modified>
  <cp:category/>
  <cp:version/>
  <cp:contentType/>
  <cp:contentStatus/>
</cp:coreProperties>
</file>