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7" activeTab="0"/>
  </bookViews>
  <sheets>
    <sheet name="Magna Pharmacia doo" sheetId="1" r:id="rId1"/>
    <sheet name="Magna Pharmacia - Obrazac KVI" sheetId="2" r:id="rId2"/>
  </sheets>
  <definedNames>
    <definedName name="_xlnm.Print_Area" localSheetId="1">'Magna Pharmacia - Obrazac KVI'!$A$1:$H$22</definedName>
    <definedName name="_xlnm.Print_Area" localSheetId="0">'Magna Pharmacia doo'!$A$1:$K$22</definedName>
  </definedNames>
  <calcPr fullCalcOnLoad="1"/>
</workbook>
</file>

<file path=xl/sharedStrings.xml><?xml version="1.0" encoding="utf-8"?>
<sst xmlns="http://schemas.openxmlformats.org/spreadsheetml/2006/main" count="96" uniqueCount="75">
  <si>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</si>
  <si>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</si>
  <si>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</si>
  <si>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</si>
  <si>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</si>
  <si>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</si>
  <si>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</si>
  <si>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</si>
  <si>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</si>
  <si>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</si>
  <si>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</si>
  <si>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</si>
  <si>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</si>
  <si>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</si>
  <si>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</si>
  <si>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</si>
  <si>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</si>
  <si>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</si>
  <si>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</si>
  <si>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</si>
  <si>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</si>
  <si>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</si>
  <si>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</si>
  <si>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</si>
  <si>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</si>
  <si>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</si>
  <si>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</si>
  <si>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</si>
  <si>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</si>
  <si>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</si>
  <si>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</si>
  <si>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</si>
  <si>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</si>
  <si>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</si>
  <si>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</si>
  <si>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ПРИЛОГ 1 УГОВОРА - СПЕЦИФИКАЦИЈА </t>
  </si>
  <si>
    <t>Износ ПДВ-а</t>
  </si>
  <si>
    <t>комад</t>
  </si>
  <si>
    <t>Назив добављача: Magna Pharmacia d.o.o.</t>
  </si>
  <si>
    <t>Тестови за имуносеролошко тестирање маркера трансфузијом преносивих инфекција код давалаца крви</t>
  </si>
  <si>
    <t>Тестови зa 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</si>
  <si>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</si>
  <si>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</si>
  <si>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</si>
  <si>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Ag/At или одговарајући</t>
  </si>
  <si>
    <t>Architect Anti-HCV</t>
  </si>
  <si>
    <t>Architect Syphilis TP</t>
  </si>
  <si>
    <t>Architect HBsAg Qual.II</t>
  </si>
  <si>
    <t>Architect HIV Ag/Ab Combo</t>
  </si>
  <si>
    <t>Abbott</t>
  </si>
  <si>
    <t>Тестови зa 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</si>
  <si>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</si>
  <si>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</si>
  <si>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Architect Anti-HBc II</t>
  </si>
  <si>
    <t>Architect HBsAg Qaul.II Confirmatory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</si>
  <si>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S са одговарајућим потрошним материјалом</t>
  </si>
  <si>
    <t>Тестови Abbott Alinity S CLIA anti-HCV или одговарајући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</si>
  <si>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</si>
  <si>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</si>
  <si>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Ag/At или одговарајући</t>
  </si>
  <si>
    <t>Alinity s Anti-HCV</t>
  </si>
  <si>
    <t>Alinity s Syphilis</t>
  </si>
  <si>
    <t>Alinity s HBsAg</t>
  </si>
  <si>
    <t>Alinity s HIV Ag/Ab Combo</t>
  </si>
  <si>
    <t>404-1-110/19-92</t>
  </si>
  <si>
    <t>TIT20005</t>
  </si>
  <si>
    <t>TIT20006</t>
  </si>
  <si>
    <t>TIT20007</t>
  </si>
  <si>
    <t>TIT20008</t>
  </si>
  <si>
    <t>TIT20009</t>
  </si>
  <si>
    <t>TIT20010</t>
  </si>
  <si>
    <t>TIT20011</t>
  </si>
  <si>
    <t>TIT20012</t>
  </si>
  <si>
    <t>TIT20013</t>
  </si>
  <si>
    <t>TIT20014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</si>
</sst>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45" fillId="34" borderId="0" xfId="0" applyNumberFormat="1" applyFont="1" applyFill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Alignment="1">
      <alignment horizont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25" xfId="60" applyNumberFormat="1" applyFont="1" applyFill="1" applyBorder="1" applyAlignment="1">
      <alignment horizontal="center" vertical="center" wrapText="1"/>
      <protection/>
    </xf>
    <xf numFmtId="4" fontId="43" fillId="37" borderId="26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PageLayoutView="0" workbookViewId="0" topLeftCell="A1">
      <selection activeCell="C16" sqref="C16:C19"/>
    </sheetView>
  </sheetViews>
  <sheetFormatPr defaultColWidth="9.140625" defaultRowHeight="12.75"/>
  <cols>
    <col min="1" max="1" width="9.421875" style="27" customWidth="1"/>
    <col min="2" max="2" width="39.421875" style="27" customWidth="1"/>
    <col min="3" max="3" width="11.7109375" style="20" customWidth="1"/>
    <col min="4" max="4" width="23.28125" style="20" customWidth="1"/>
    <col min="5" max="5" width="18.00390625" style="20" customWidth="1"/>
    <col min="6" max="7" width="12.28125" style="20" customWidth="1"/>
    <col min="8" max="8" width="12.28125" style="19" hidden="1" customWidth="1"/>
    <col min="9" max="9" width="15.140625" style="20" customWidth="1"/>
    <col min="10" max="10" width="15.140625" style="21" hidden="1" customWidth="1"/>
    <col min="11" max="11" width="18.7109375" style="20" customWidth="1"/>
    <col min="12" max="12" width="9.57421875" style="19" hidden="1" customWidth="1"/>
    <col min="13" max="13" width="9.140625" style="20" hidden="1" customWidth="1"/>
    <col min="14" max="16384" width="9.140625" style="20" customWidth="1"/>
  </cols>
  <sheetData>
    <row r="2" spans="1:11" ht="12.75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4" ht="12.75">
      <c r="A4" s="56" t="s">
        <v>38</v>
      </c>
      <c r="B4" s="56"/>
      <c r="C4" s="56"/>
      <c r="D4" s="56"/>
    </row>
    <row r="6" spans="1:12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5</v>
      </c>
      <c r="F6" s="23" t="s">
        <v>6</v>
      </c>
      <c r="G6" s="22" t="s">
        <v>7</v>
      </c>
      <c r="H6" s="24" t="s">
        <v>8</v>
      </c>
      <c r="I6" s="22" t="s">
        <v>9</v>
      </c>
      <c r="J6" s="24" t="s">
        <v>10</v>
      </c>
      <c r="K6" s="22" t="s">
        <v>2</v>
      </c>
      <c r="L6" s="24" t="s">
        <v>24</v>
      </c>
    </row>
    <row r="7" spans="1:12" ht="25.5" customHeight="1">
      <c r="A7" s="60">
        <v>2</v>
      </c>
      <c r="B7" s="57" t="s">
        <v>40</v>
      </c>
      <c r="C7" s="58"/>
      <c r="D7" s="58"/>
      <c r="E7" s="58"/>
      <c r="F7" s="58"/>
      <c r="G7" s="58"/>
      <c r="H7" s="58"/>
      <c r="I7" s="58"/>
      <c r="J7" s="58"/>
      <c r="K7" s="59"/>
      <c r="L7" s="24"/>
    </row>
    <row r="8" spans="1:13" ht="25.5" customHeight="1">
      <c r="A8" s="61"/>
      <c r="B8" s="41" t="s">
        <v>41</v>
      </c>
      <c r="C8" s="71" t="s">
        <v>65</v>
      </c>
      <c r="D8" s="43" t="s">
        <v>45</v>
      </c>
      <c r="E8" s="41" t="s">
        <v>49</v>
      </c>
      <c r="F8" s="29" t="s">
        <v>37</v>
      </c>
      <c r="G8" s="30"/>
      <c r="H8" s="37">
        <v>455</v>
      </c>
      <c r="I8" s="33">
        <v>455</v>
      </c>
      <c r="J8" s="32">
        <f aca="true" t="shared" si="0" ref="J8:J19">G8*H8</f>
        <v>0</v>
      </c>
      <c r="K8" s="31">
        <f aca="true" t="shared" si="1" ref="K8:K19">G8*I8</f>
        <v>0</v>
      </c>
      <c r="L8" s="25">
        <v>1</v>
      </c>
      <c r="M8" s="20">
        <v>0.2</v>
      </c>
    </row>
    <row r="9" spans="1:13" ht="25.5" customHeight="1">
      <c r="A9" s="61"/>
      <c r="B9" s="41" t="s">
        <v>42</v>
      </c>
      <c r="C9" s="71" t="s">
        <v>66</v>
      </c>
      <c r="D9" s="43" t="s">
        <v>46</v>
      </c>
      <c r="E9" s="41" t="s">
        <v>49</v>
      </c>
      <c r="F9" s="29" t="s">
        <v>37</v>
      </c>
      <c r="G9" s="28"/>
      <c r="H9" s="36">
        <v>115</v>
      </c>
      <c r="I9" s="34">
        <v>115</v>
      </c>
      <c r="J9" s="32">
        <f t="shared" si="0"/>
        <v>0</v>
      </c>
      <c r="K9" s="31">
        <f t="shared" si="1"/>
        <v>0</v>
      </c>
      <c r="L9" s="25">
        <v>1</v>
      </c>
      <c r="M9" s="20">
        <v>0.2</v>
      </c>
    </row>
    <row r="10" spans="1:13" ht="25.5" customHeight="1">
      <c r="A10" s="61"/>
      <c r="B10" s="42" t="s">
        <v>43</v>
      </c>
      <c r="C10" s="71" t="s">
        <v>67</v>
      </c>
      <c r="D10" s="41" t="s">
        <v>47</v>
      </c>
      <c r="E10" s="41" t="s">
        <v>49</v>
      </c>
      <c r="F10" s="29" t="s">
        <v>37</v>
      </c>
      <c r="G10" s="28"/>
      <c r="H10" s="35">
        <v>135</v>
      </c>
      <c r="I10" s="34">
        <v>135</v>
      </c>
      <c r="J10" s="32">
        <f t="shared" si="0"/>
        <v>0</v>
      </c>
      <c r="K10" s="31">
        <f t="shared" si="1"/>
        <v>0</v>
      </c>
      <c r="L10" s="25">
        <v>1</v>
      </c>
      <c r="M10" s="20">
        <v>0.2</v>
      </c>
    </row>
    <row r="11" spans="1:13" ht="25.5" customHeight="1">
      <c r="A11" s="62"/>
      <c r="B11" s="42" t="s">
        <v>44</v>
      </c>
      <c r="C11" s="71" t="s">
        <v>68</v>
      </c>
      <c r="D11" s="41" t="s">
        <v>48</v>
      </c>
      <c r="E11" s="41" t="s">
        <v>49</v>
      </c>
      <c r="F11" s="29" t="s">
        <v>37</v>
      </c>
      <c r="G11" s="28"/>
      <c r="H11" s="35">
        <v>165</v>
      </c>
      <c r="I11" s="34">
        <v>165</v>
      </c>
      <c r="J11" s="32">
        <f t="shared" si="0"/>
        <v>0</v>
      </c>
      <c r="K11" s="31">
        <f t="shared" si="1"/>
        <v>0</v>
      </c>
      <c r="L11" s="25">
        <v>1</v>
      </c>
      <c r="M11" s="20">
        <v>0.2</v>
      </c>
    </row>
    <row r="12" spans="1:12" ht="25.5" customHeight="1">
      <c r="A12" s="60">
        <v>3</v>
      </c>
      <c r="B12" s="63" t="s">
        <v>50</v>
      </c>
      <c r="C12" s="64"/>
      <c r="D12" s="64"/>
      <c r="E12" s="64"/>
      <c r="F12" s="64"/>
      <c r="G12" s="64"/>
      <c r="H12" s="64"/>
      <c r="I12" s="64"/>
      <c r="J12" s="64"/>
      <c r="K12" s="65"/>
      <c r="L12" s="25"/>
    </row>
    <row r="13" spans="1:13" ht="25.5" customHeight="1">
      <c r="A13" s="61"/>
      <c r="B13" s="42" t="s">
        <v>51</v>
      </c>
      <c r="C13" s="71" t="s">
        <v>69</v>
      </c>
      <c r="D13" s="41" t="s">
        <v>53</v>
      </c>
      <c r="E13" s="41" t="s">
        <v>49</v>
      </c>
      <c r="F13" s="29" t="s">
        <v>37</v>
      </c>
      <c r="G13" s="28"/>
      <c r="H13" s="35">
        <v>640</v>
      </c>
      <c r="I13" s="34">
        <v>640</v>
      </c>
      <c r="J13" s="32">
        <f t="shared" si="0"/>
        <v>0</v>
      </c>
      <c r="K13" s="31">
        <f t="shared" si="1"/>
        <v>0</v>
      </c>
      <c r="L13" s="25">
        <v>1</v>
      </c>
      <c r="M13" s="20">
        <v>0.2</v>
      </c>
    </row>
    <row r="14" spans="1:13" ht="25.5" customHeight="1">
      <c r="A14" s="62"/>
      <c r="B14" s="42" t="s">
        <v>52</v>
      </c>
      <c r="C14" s="71" t="s">
        <v>70</v>
      </c>
      <c r="D14" s="41" t="s">
        <v>54</v>
      </c>
      <c r="E14" s="41" t="s">
        <v>49</v>
      </c>
      <c r="F14" s="29" t="s">
        <v>37</v>
      </c>
      <c r="G14" s="28"/>
      <c r="H14" s="35">
        <v>1700</v>
      </c>
      <c r="I14" s="34">
        <v>1700</v>
      </c>
      <c r="J14" s="32">
        <f t="shared" si="0"/>
        <v>0</v>
      </c>
      <c r="K14" s="31">
        <f t="shared" si="1"/>
        <v>0</v>
      </c>
      <c r="L14" s="25">
        <v>1</v>
      </c>
      <c r="M14" s="20">
        <v>0.2</v>
      </c>
    </row>
    <row r="15" spans="1:12" ht="25.5" customHeight="1">
      <c r="A15" s="50">
        <v>4</v>
      </c>
      <c r="B15" s="47" t="s">
        <v>55</v>
      </c>
      <c r="C15" s="48"/>
      <c r="D15" s="48"/>
      <c r="E15" s="48"/>
      <c r="F15" s="48"/>
      <c r="G15" s="48"/>
      <c r="H15" s="48"/>
      <c r="I15" s="48"/>
      <c r="J15" s="48"/>
      <c r="K15" s="49"/>
      <c r="L15" s="25"/>
    </row>
    <row r="16" spans="1:13" ht="25.5" customHeight="1">
      <c r="A16" s="51"/>
      <c r="B16" s="42" t="s">
        <v>56</v>
      </c>
      <c r="C16" s="71" t="s">
        <v>71</v>
      </c>
      <c r="D16" s="41" t="s">
        <v>60</v>
      </c>
      <c r="E16" s="41" t="s">
        <v>49</v>
      </c>
      <c r="F16" s="29" t="s">
        <v>37</v>
      </c>
      <c r="G16" s="28"/>
      <c r="H16" s="45">
        <v>431</v>
      </c>
      <c r="I16" s="46">
        <v>431</v>
      </c>
      <c r="J16" s="32">
        <f t="shared" si="0"/>
        <v>0</v>
      </c>
      <c r="K16" s="31">
        <f t="shared" si="1"/>
        <v>0</v>
      </c>
      <c r="L16" s="25">
        <v>1</v>
      </c>
      <c r="M16" s="20">
        <v>0.2</v>
      </c>
    </row>
    <row r="17" spans="1:13" ht="25.5" customHeight="1">
      <c r="A17" s="51"/>
      <c r="B17" s="42" t="s">
        <v>57</v>
      </c>
      <c r="C17" s="71" t="s">
        <v>72</v>
      </c>
      <c r="D17" s="41" t="s">
        <v>61</v>
      </c>
      <c r="E17" s="41" t="s">
        <v>49</v>
      </c>
      <c r="F17" s="29" t="s">
        <v>37</v>
      </c>
      <c r="G17" s="28"/>
      <c r="H17" s="45">
        <v>162</v>
      </c>
      <c r="I17" s="46">
        <v>162</v>
      </c>
      <c r="J17" s="32">
        <f t="shared" si="0"/>
        <v>0</v>
      </c>
      <c r="K17" s="31">
        <f t="shared" si="1"/>
        <v>0</v>
      </c>
      <c r="L17" s="25">
        <v>1</v>
      </c>
      <c r="M17" s="20">
        <v>0.2</v>
      </c>
    </row>
    <row r="18" spans="1:13" ht="25.5" customHeight="1">
      <c r="A18" s="51"/>
      <c r="B18" s="42" t="s">
        <v>58</v>
      </c>
      <c r="C18" s="71" t="s">
        <v>73</v>
      </c>
      <c r="D18" s="41" t="s">
        <v>62</v>
      </c>
      <c r="E18" s="41" t="s">
        <v>49</v>
      </c>
      <c r="F18" s="29" t="s">
        <v>37</v>
      </c>
      <c r="G18" s="28"/>
      <c r="H18" s="35">
        <v>183.5</v>
      </c>
      <c r="I18" s="34">
        <v>183.5</v>
      </c>
      <c r="J18" s="32">
        <f t="shared" si="0"/>
        <v>0</v>
      </c>
      <c r="K18" s="31">
        <f t="shared" si="1"/>
        <v>0</v>
      </c>
      <c r="L18" s="25">
        <v>1</v>
      </c>
      <c r="M18" s="20">
        <v>0.2</v>
      </c>
    </row>
    <row r="19" spans="1:13" ht="25.5" customHeight="1">
      <c r="A19" s="52"/>
      <c r="B19" s="42" t="s">
        <v>59</v>
      </c>
      <c r="C19" s="71" t="s">
        <v>74</v>
      </c>
      <c r="D19" s="41" t="s">
        <v>63</v>
      </c>
      <c r="E19" s="41" t="s">
        <v>49</v>
      </c>
      <c r="F19" s="29" t="s">
        <v>37</v>
      </c>
      <c r="G19" s="28"/>
      <c r="H19" s="35">
        <v>183.5</v>
      </c>
      <c r="I19" s="34">
        <v>183.5</v>
      </c>
      <c r="J19" s="32">
        <f t="shared" si="0"/>
        <v>0</v>
      </c>
      <c r="K19" s="31">
        <f t="shared" si="1"/>
        <v>0</v>
      </c>
      <c r="L19" s="25">
        <v>1</v>
      </c>
      <c r="M19" s="20">
        <v>0.2</v>
      </c>
    </row>
    <row r="20" spans="1:12" ht="21.75" customHeight="1">
      <c r="A20" s="54" t="s">
        <v>4</v>
      </c>
      <c r="B20" s="54"/>
      <c r="C20" s="54"/>
      <c r="D20" s="54"/>
      <c r="E20" s="54"/>
      <c r="F20" s="54"/>
      <c r="G20" s="54"/>
      <c r="H20" s="54"/>
      <c r="I20" s="54"/>
      <c r="J20" s="44">
        <f>J8+J9+J10+J11+J13+J14+J18+J19+J16+J17</f>
        <v>0</v>
      </c>
      <c r="K20" s="44">
        <f>K8+K9+K10+K11+K13+K14+K18+K19+K16+K17</f>
        <v>0</v>
      </c>
      <c r="L20" s="38">
        <f>AVERAGE(L8:L19)</f>
        <v>1</v>
      </c>
    </row>
    <row r="21" spans="1:11" ht="18.75" customHeight="1">
      <c r="A21" s="53" t="s">
        <v>36</v>
      </c>
      <c r="B21" s="53"/>
      <c r="C21" s="53"/>
      <c r="D21" s="53"/>
      <c r="E21" s="53"/>
      <c r="F21" s="53"/>
      <c r="G21" s="53"/>
      <c r="H21" s="53"/>
      <c r="I21" s="53"/>
      <c r="J21" s="26">
        <f>J8*M8+J9*M9+J10*M10+J11*M11+J13*M13+J14*M14+J16*M16+J17*M17+J18*M18+J19*M19</f>
        <v>0</v>
      </c>
      <c r="K21" s="26">
        <f>K8*M8+K9*M9+K10*M10+K11*M11+K13*M13+K14*M14+K16*M16+K17*M17+K18*M18+K19*M19</f>
        <v>0</v>
      </c>
    </row>
    <row r="22" spans="1:11" ht="18" customHeight="1">
      <c r="A22" s="53" t="s">
        <v>3</v>
      </c>
      <c r="B22" s="53"/>
      <c r="C22" s="53"/>
      <c r="D22" s="53"/>
      <c r="E22" s="53"/>
      <c r="F22" s="53"/>
      <c r="G22" s="53"/>
      <c r="H22" s="53"/>
      <c r="I22" s="53"/>
      <c r="J22" s="39">
        <f>J20+J21</f>
        <v>0</v>
      </c>
      <c r="K22" s="26">
        <f>K20+K21</f>
        <v>0</v>
      </c>
    </row>
  </sheetData>
  <sheetProtection/>
  <mergeCells count="11">
    <mergeCell ref="B12:K12"/>
    <mergeCell ref="B15:K15"/>
    <mergeCell ref="A15:A19"/>
    <mergeCell ref="A21:I21"/>
    <mergeCell ref="A22:I22"/>
    <mergeCell ref="A20:I20"/>
    <mergeCell ref="A2:K2"/>
    <mergeCell ref="A4:D4"/>
    <mergeCell ref="B7:K7"/>
    <mergeCell ref="A7:A11"/>
    <mergeCell ref="A12:A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69" t="s">
        <v>38</v>
      </c>
      <c r="F2" s="70"/>
      <c r="G2" s="70"/>
      <c r="H2" s="70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0" t="s">
        <v>64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'Magna Pharmacia doo'!J20</f>
        <v>0</v>
      </c>
      <c r="F6" s="10">
        <f>'Magna Pharmacia doo'!K20</f>
        <v>0</v>
      </c>
      <c r="G6" s="11">
        <f>'Magna Pharmacia doo'!K22</f>
        <v>0</v>
      </c>
    </row>
    <row r="7" spans="2:7" ht="24.75" customHeight="1" thickBot="1">
      <c r="B7" s="3" t="s">
        <v>16</v>
      </c>
      <c r="C7" s="12" t="s">
        <v>17</v>
      </c>
      <c r="D7" s="2"/>
      <c r="E7" s="66" t="s">
        <v>18</v>
      </c>
      <c r="F7" s="67"/>
      <c r="G7" s="68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'Magna Pharmacia doo'!L20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51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33696200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2015-12-23T12:39:15Z</cp:lastPrinted>
  <dcterms:created xsi:type="dcterms:W3CDTF">2014-01-17T13:07:43Z</dcterms:created>
  <dcterms:modified xsi:type="dcterms:W3CDTF">2020-02-25T12:24:31Z</dcterms:modified>
  <cp:category/>
  <cp:version/>
  <cp:contentType/>
  <cp:contentStatus/>
</cp:coreProperties>
</file>