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armalogist 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<sst xmlns="http://schemas.openxmlformats.org/spreadsheetml/2006/main" count="72" uniqueCount="69">
  <si>
    <t>ЈКЛ</t>
  </si>
  <si>
    <t>Фармацеутски облик</t>
  </si>
  <si>
    <t>Произвођач</t>
  </si>
  <si>
    <t>Јединица мере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</si>
  <si>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</si>
  <si>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</si>
  <si>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</si>
  <si>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</si>
  <si>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</si>
  <si>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</si>
  <si>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</si>
  <si>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</si>
  <si>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</si>
  <si>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</si>
  <si>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</si>
  <si>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</si>
  <si>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</si>
  <si>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</si>
  <si>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</si>
  <si>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</si>
  <si>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</si>
  <si>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</si>
  <si>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</si>
  <si>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</si>
  <si>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</si>
  <si>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</si>
  <si>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</si>
  <si>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</si>
  <si>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</si>
  <si>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</si>
  <si>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</si>
  <si>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</si>
  <si>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</si>
  <si>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</si>
  <si>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 xml:space="preserve">Количина </t>
  </si>
  <si>
    <t>bočica</t>
  </si>
  <si>
    <t xml:space="preserve">Јединична цена без  
ПДВ-а </t>
  </si>
  <si>
    <t>ИЗНОС ПДВ-А (10%)</t>
  </si>
  <si>
    <t xml:space="preserve">Процењена јединична  цена без ПДВ-а </t>
  </si>
  <si>
    <t>404-1-110/20-2</t>
  </si>
  <si>
    <t>Лекови са Листе лекова</t>
  </si>
  <si>
    <t>rastvor za injekciju</t>
  </si>
  <si>
    <t>koncentrat za rastvor za infuziju</t>
  </si>
  <si>
    <t>Јачина лека/ 
концентрација</t>
  </si>
  <si>
    <t>100 mg</t>
  </si>
  <si>
    <t>500 mg</t>
  </si>
  <si>
    <t>bočica staklena</t>
  </si>
  <si>
    <t>FARMALOGIST D.O.O.</t>
  </si>
  <si>
    <t>УКУПНО ЗА ПАРТИЈУ 17:</t>
  </si>
  <si>
    <t>fludarabin 50 mg</t>
  </si>
  <si>
    <t>FLUDARABINE PLIVA ◊ / FLUDARABIN EBEWE ◊</t>
  </si>
  <si>
    <t>Pharmachemie B.V; Pliva Hrvatska d.o.o. / Ebewe Pharma Ges. M.B.H NFG. KG</t>
  </si>
  <si>
    <t>koncentrat za rastvor za injekciju/infuziju</t>
  </si>
  <si>
    <t>50 mg</t>
  </si>
  <si>
    <t>metoprolol 5 mg</t>
  </si>
  <si>
    <t xml:space="preserve">PRESOLOL  </t>
  </si>
  <si>
    <t>Hemofarm a.d. Vršac</t>
  </si>
  <si>
    <t>5 mg</t>
  </si>
  <si>
    <t>ampula</t>
  </si>
  <si>
    <t>0034800
0034019</t>
  </si>
  <si>
    <t>verapamil 5 mg</t>
  </si>
  <si>
    <t>VERAPAMIL ALKALOID</t>
  </si>
  <si>
    <t>Alkaloid a.d. Skopje</t>
  </si>
  <si>
    <t>rastvor za injekciju/infuziju</t>
  </si>
  <si>
    <t xml:space="preserve">Rituksimab sa limunskom kiselinom monohidrat </t>
  </si>
  <si>
    <t>RIXATHON /                        RIXATHON</t>
  </si>
  <si>
    <t>Sandoz GmbH /                       Sandoz GmbH</t>
  </si>
  <si>
    <t>0014151</t>
  </si>
  <si>
    <t>0014150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</si>
</sst>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2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4" fontId="43" fillId="0" borderId="0" xfId="0" applyNumberFormat="1" applyFont="1" applyAlignment="1">
      <alignment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5" fillId="0" borderId="10" xfId="55" applyFont="1" applyBorder="1" applyAlignment="1">
      <alignment horizontal="center" vertical="center" wrapText="1"/>
      <protection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3" fontId="38" fillId="34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6" fillId="35" borderId="16" xfId="0" applyNumberFormat="1" applyFont="1" applyFill="1" applyBorder="1" applyAlignment="1">
      <alignment horizontal="center" vertical="center" wrapText="1"/>
    </xf>
    <xf numFmtId="0" fontId="6" fillId="35" borderId="16" xfId="56" applyNumberFormat="1" applyFont="1" applyFill="1" applyBorder="1" applyAlignment="1">
      <alignment horizontal="center" vertical="center" wrapText="1"/>
      <protection/>
    </xf>
    <xf numFmtId="0" fontId="46" fillId="33" borderId="16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3" fontId="44" fillId="0" borderId="18" xfId="0" applyNumberFormat="1" applyFont="1" applyBorder="1" applyAlignment="1" applyProtection="1">
      <alignment horizontal="center" vertical="center" wrapText="1"/>
      <protection locked="0"/>
    </xf>
    <xf numFmtId="4" fontId="44" fillId="13" borderId="19" xfId="0" applyNumberFormat="1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4" fontId="46" fillId="34" borderId="19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  <xf numFmtId="4" fontId="46" fillId="35" borderId="16" xfId="0" applyNumberFormat="1" applyFont="1" applyFill="1" applyBorder="1" applyAlignment="1">
      <alignment horizontal="center" vertical="center" wrapText="1"/>
    </xf>
    <xf numFmtId="4" fontId="44" fillId="13" borderId="2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38" fillId="34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1" fontId="38" fillId="34" borderId="10" xfId="0" applyNumberFormat="1" applyFont="1" applyFill="1" applyBorder="1" applyAlignment="1">
      <alignment horizontal="center" vertical="center" wrapText="1"/>
    </xf>
    <xf numFmtId="4" fontId="38" fillId="13" borderId="10" xfId="0" applyNumberFormat="1" applyFont="1" applyFill="1" applyBorder="1" applyAlignment="1">
      <alignment horizontal="center" vertical="center" wrapText="1"/>
    </xf>
    <xf numFmtId="0" fontId="38" fillId="13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1" xfId="56" applyNumberFormat="1" applyFont="1" applyFill="1" applyBorder="1" applyAlignment="1">
      <alignment horizontal="center" vertical="center" wrapText="1"/>
      <protection/>
    </xf>
    <xf numFmtId="0" fontId="7" fillId="0" borderId="20" xfId="56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1" fontId="38" fillId="34" borderId="16" xfId="0" applyNumberFormat="1" applyFont="1" applyFill="1" applyBorder="1" applyAlignment="1">
      <alignment horizontal="center" vertical="center" wrapText="1"/>
    </xf>
    <xf numFmtId="1" fontId="38" fillId="34" borderId="22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8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6" fillId="33" borderId="22" xfId="0" applyFont="1" applyFill="1" applyBorder="1" applyAlignment="1">
      <alignment horizontal="right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4" fontId="46" fillId="33" borderId="14" xfId="0" applyNumberFormat="1" applyFont="1" applyFill="1" applyBorder="1" applyAlignment="1">
      <alignment horizontal="center" vertical="center" wrapText="1"/>
    </xf>
    <xf numFmtId="4" fontId="46" fillId="33" borderId="27" xfId="0" applyNumberFormat="1" applyFont="1" applyFill="1" applyBorder="1" applyAlignment="1">
      <alignment horizontal="center" vertical="center" wrapText="1"/>
    </xf>
    <xf numFmtId="4" fontId="46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85" zoomScaleNormal="85" zoomScalePageLayoutView="0" workbookViewId="0" topLeftCell="A1">
      <selection activeCell="Y8" sqref="Y8"/>
    </sheetView>
  </sheetViews>
  <sheetFormatPr defaultColWidth="9.140625" defaultRowHeight="15"/>
  <cols>
    <col min="1" max="1" width="11.28125" style="23" customWidth="1"/>
    <col min="2" max="2" width="18.140625" style="23" customWidth="1"/>
    <col min="3" max="3" width="10.28125" style="24" customWidth="1"/>
    <col min="4" max="4" width="15.7109375" style="23" customWidth="1"/>
    <col min="5" max="5" width="17.8515625" style="23" customWidth="1"/>
    <col min="6" max="6" width="15.57421875" style="23" bestFit="1" customWidth="1"/>
    <col min="7" max="7" width="18.00390625" style="23" customWidth="1"/>
    <col min="8" max="8" width="12.7109375" style="23" customWidth="1"/>
    <col min="9" max="9" width="12.421875" style="23" customWidth="1"/>
    <col min="10" max="10" width="15.7109375" style="23" hidden="1" customWidth="1"/>
    <col min="11" max="11" width="14.421875" style="23" hidden="1" customWidth="1"/>
    <col min="12" max="12" width="20.421875" style="23" hidden="1" customWidth="1"/>
    <col min="13" max="13" width="18.140625" style="23" customWidth="1"/>
    <col min="14" max="14" width="17.57421875" style="23" hidden="1" customWidth="1"/>
    <col min="15" max="16384" width="9.140625" style="23" customWidth="1"/>
  </cols>
  <sheetData>
    <row r="1" spans="1:14" ht="12.75" customHeigh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2"/>
    </row>
    <row r="2" spans="1:14" ht="12.7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22"/>
    </row>
    <row r="4" spans="1:14" s="25" customFormat="1" ht="51">
      <c r="A4" s="36" t="s">
        <v>33</v>
      </c>
      <c r="B4" s="36" t="s">
        <v>27</v>
      </c>
      <c r="C4" s="34" t="s">
        <v>0</v>
      </c>
      <c r="D4" s="28" t="s">
        <v>28</v>
      </c>
      <c r="E4" s="28" t="s">
        <v>2</v>
      </c>
      <c r="F4" s="28" t="s">
        <v>1</v>
      </c>
      <c r="G4" s="28" t="s">
        <v>43</v>
      </c>
      <c r="H4" s="35" t="s">
        <v>3</v>
      </c>
      <c r="I4" s="28" t="s">
        <v>34</v>
      </c>
      <c r="J4" s="42" t="s">
        <v>38</v>
      </c>
      <c r="K4" s="28" t="s">
        <v>36</v>
      </c>
      <c r="L4" s="44" t="s">
        <v>4</v>
      </c>
      <c r="M4" s="45" t="s">
        <v>5</v>
      </c>
      <c r="N4" s="27" t="s">
        <v>6</v>
      </c>
    </row>
    <row r="5" spans="1:14" s="25" customFormat="1" ht="67.5" customHeight="1">
      <c r="A5" s="47">
        <v>1</v>
      </c>
      <c r="B5" s="39" t="s">
        <v>49</v>
      </c>
      <c r="C5" s="33" t="s">
        <v>59</v>
      </c>
      <c r="D5" s="33" t="s">
        <v>50</v>
      </c>
      <c r="E5" s="33" t="s">
        <v>51</v>
      </c>
      <c r="F5" s="33" t="s">
        <v>52</v>
      </c>
      <c r="G5" s="39" t="s">
        <v>53</v>
      </c>
      <c r="H5" s="33" t="s">
        <v>46</v>
      </c>
      <c r="I5" s="55"/>
      <c r="J5" s="48">
        <v>3840.2</v>
      </c>
      <c r="K5" s="52">
        <v>3713.4</v>
      </c>
      <c r="L5" s="27">
        <f>J5*I5</f>
        <v>0</v>
      </c>
      <c r="M5" s="37">
        <f>I5*K5</f>
        <v>0</v>
      </c>
      <c r="N5" s="51">
        <v>3</v>
      </c>
    </row>
    <row r="6" spans="1:14" s="25" customFormat="1" ht="31.5" customHeight="1">
      <c r="A6" s="47">
        <v>3</v>
      </c>
      <c r="B6" s="39" t="s">
        <v>54</v>
      </c>
      <c r="C6" s="33">
        <v>107497</v>
      </c>
      <c r="D6" s="33" t="s">
        <v>55</v>
      </c>
      <c r="E6" s="33" t="s">
        <v>56</v>
      </c>
      <c r="F6" s="33" t="s">
        <v>41</v>
      </c>
      <c r="G6" s="39" t="s">
        <v>57</v>
      </c>
      <c r="H6" s="33" t="s">
        <v>58</v>
      </c>
      <c r="I6" s="55"/>
      <c r="J6" s="49">
        <v>69.73</v>
      </c>
      <c r="K6" s="53">
        <v>67.75</v>
      </c>
      <c r="L6" s="27">
        <f>J6*I6</f>
        <v>0</v>
      </c>
      <c r="M6" s="37">
        <f>I6*K6</f>
        <v>0</v>
      </c>
      <c r="N6" s="51">
        <v>4</v>
      </c>
    </row>
    <row r="7" spans="1:14" s="25" customFormat="1" ht="32.25" customHeight="1">
      <c r="A7" s="47">
        <v>4</v>
      </c>
      <c r="B7" s="39" t="s">
        <v>60</v>
      </c>
      <c r="C7" s="33">
        <v>402721</v>
      </c>
      <c r="D7" s="33" t="s">
        <v>61</v>
      </c>
      <c r="E7" s="33" t="s">
        <v>62</v>
      </c>
      <c r="F7" s="33" t="s">
        <v>63</v>
      </c>
      <c r="G7" s="39" t="s">
        <v>57</v>
      </c>
      <c r="H7" s="33" t="s">
        <v>58</v>
      </c>
      <c r="I7" s="55"/>
      <c r="J7" s="49">
        <v>30.29</v>
      </c>
      <c r="K7" s="53">
        <v>29.07</v>
      </c>
      <c r="L7" s="27">
        <f>J7*I7</f>
        <v>0</v>
      </c>
      <c r="M7" s="37">
        <f>I7*K7</f>
        <v>0</v>
      </c>
      <c r="N7" s="51">
        <v>2</v>
      </c>
    </row>
    <row r="8" spans="1:14" s="25" customFormat="1" ht="60" customHeight="1">
      <c r="A8" s="68">
        <v>17</v>
      </c>
      <c r="B8" s="70" t="s">
        <v>64</v>
      </c>
      <c r="C8" s="38" t="s">
        <v>67</v>
      </c>
      <c r="D8" s="58" t="s">
        <v>65</v>
      </c>
      <c r="E8" s="58" t="s">
        <v>66</v>
      </c>
      <c r="F8" s="72" t="s">
        <v>42</v>
      </c>
      <c r="G8" s="33" t="s">
        <v>44</v>
      </c>
      <c r="H8" s="56" t="s">
        <v>35</v>
      </c>
      <c r="I8" s="54"/>
      <c r="J8" s="50">
        <v>13918.15</v>
      </c>
      <c r="K8" s="46">
        <v>13486.74</v>
      </c>
      <c r="L8" s="27">
        <f>J8*I8</f>
        <v>0</v>
      </c>
      <c r="M8" s="37">
        <f>I8*K8</f>
        <v>0</v>
      </c>
      <c r="N8" s="59">
        <v>3</v>
      </c>
    </row>
    <row r="9" spans="1:14" ht="52.5" customHeight="1">
      <c r="A9" s="69"/>
      <c r="B9" s="71"/>
      <c r="C9" s="38" t="s">
        <v>68</v>
      </c>
      <c r="D9" s="58"/>
      <c r="E9" s="58"/>
      <c r="F9" s="73"/>
      <c r="G9" s="39" t="s">
        <v>45</v>
      </c>
      <c r="H9" s="57"/>
      <c r="I9" s="40"/>
      <c r="J9" s="50">
        <v>69530.7</v>
      </c>
      <c r="K9" s="41">
        <v>67376.04</v>
      </c>
      <c r="L9" s="27">
        <f>J9*I9</f>
        <v>0</v>
      </c>
      <c r="M9" s="37">
        <f>I9*K9</f>
        <v>0</v>
      </c>
      <c r="N9" s="60"/>
    </row>
    <row r="10" spans="1:14" ht="22.5" customHeight="1">
      <c r="A10" s="61" t="s">
        <v>48</v>
      </c>
      <c r="B10" s="62"/>
      <c r="C10" s="63"/>
      <c r="D10" s="63"/>
      <c r="E10" s="63"/>
      <c r="F10" s="62"/>
      <c r="G10" s="63"/>
      <c r="H10" s="62"/>
      <c r="I10" s="62"/>
      <c r="J10" s="63"/>
      <c r="K10" s="64"/>
      <c r="L10" s="43">
        <f>L8+L9</f>
        <v>0</v>
      </c>
      <c r="M10" s="37">
        <f>SUM(M8:M9)</f>
        <v>0</v>
      </c>
      <c r="N10" s="29"/>
    </row>
    <row r="11" spans="1:14" ht="18.75" customHeight="1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6"/>
      <c r="K11" s="67"/>
      <c r="L11" s="27">
        <f>L5+L6+L7+L8+L9</f>
        <v>0</v>
      </c>
      <c r="M11" s="30">
        <f>M5+M6+M7+M8+M9</f>
        <v>0</v>
      </c>
      <c r="N11" s="31">
        <f>AVERAGE(N5:N9)</f>
        <v>3</v>
      </c>
    </row>
    <row r="12" spans="1:14" ht="18.75" customHeight="1">
      <c r="A12" s="66" t="s">
        <v>37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27">
        <f>L11*0.1</f>
        <v>0</v>
      </c>
      <c r="M12" s="30">
        <f>M11*0.1</f>
        <v>0</v>
      </c>
      <c r="N12" s="26"/>
    </row>
    <row r="13" spans="1:14" ht="18.75" customHeight="1">
      <c r="A13" s="66" t="s">
        <v>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27">
        <f>SUM(L11:L12)</f>
        <v>0</v>
      </c>
      <c r="M13" s="30">
        <f>SUM(M11:M12)</f>
        <v>0</v>
      </c>
      <c r="N13" s="26"/>
    </row>
    <row r="14" ht="18.75" customHeight="1"/>
  </sheetData>
  <sheetProtection password="BD9A" sheet="1"/>
  <mergeCells count="13">
    <mergeCell ref="A13:K13"/>
    <mergeCell ref="A12:K12"/>
    <mergeCell ref="A11:K11"/>
    <mergeCell ref="A8:A9"/>
    <mergeCell ref="B8:B9"/>
    <mergeCell ref="F8:F9"/>
    <mergeCell ref="H8:H9"/>
    <mergeCell ref="D8:D9"/>
    <mergeCell ref="E8:E9"/>
    <mergeCell ref="N8:N9"/>
    <mergeCell ref="A10:K10"/>
    <mergeCell ref="A1:M1"/>
    <mergeCell ref="A2:M2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47</v>
      </c>
    </row>
    <row r="4" ht="15" thickBot="1"/>
    <row r="5" spans="2:7" ht="24.75" thickBot="1">
      <c r="B5" s="2" t="s">
        <v>14</v>
      </c>
      <c r="C5" s="3" t="s">
        <v>39</v>
      </c>
      <c r="E5" s="10" t="s">
        <v>10</v>
      </c>
      <c r="F5" s="11" t="s">
        <v>11</v>
      </c>
      <c r="G5" s="12" t="s">
        <v>12</v>
      </c>
    </row>
    <row r="6" spans="2:7" ht="15" thickBot="1">
      <c r="B6" s="4"/>
      <c r="C6" s="5"/>
      <c r="E6" s="13">
        <f>'Farmalogist - specifikacija'!L11</f>
        <v>0</v>
      </c>
      <c r="F6" s="13">
        <f>'Farmalogist - specifikacija'!M11</f>
        <v>0</v>
      </c>
      <c r="G6" s="14">
        <f>'Farmalogist - specifikacija'!M13</f>
        <v>0</v>
      </c>
    </row>
    <row r="7" spans="2:7" ht="36.75" customHeight="1" thickBot="1">
      <c r="B7" s="2" t="s">
        <v>15</v>
      </c>
      <c r="C7" s="21" t="s">
        <v>32</v>
      </c>
      <c r="E7" s="74" t="s">
        <v>13</v>
      </c>
      <c r="F7" s="75"/>
      <c r="G7" s="76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19" t="s">
        <v>29</v>
      </c>
      <c r="E13" s="7" t="s">
        <v>23</v>
      </c>
      <c r="F13" s="32">
        <f>'Farmalogist - specifikacija'!N11</f>
        <v>3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19</v>
      </c>
      <c r="C15" s="3" t="s">
        <v>40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0" t="s">
        <v>30</v>
      </c>
      <c r="C17" s="19" t="s">
        <v>31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2020-06-04T05:57:27Z</dcterms:modified>
  <cp:category/>
  <cp:version/>
  <cp:contentType/>
  <cp:contentStatus/>
</cp:coreProperties>
</file>