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tarsMedical doo- specifikacija" sheetId="1" r:id="rId1"/>
    <sheet name="StarsMedical doo - Obrazac KVI" sheetId="2" r:id="rId2"/>
  </sheets>
  <definedNames>
    <definedName name="_xlnm.Print_Area" localSheetId="1">'StarsMedical doo - Obrazac KVI'!$A$1:$H$22</definedName>
    <definedName name="_xlnm.Print_Area" localSheetId="0">'StarsMedical doo-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<sst xmlns="http://schemas.openxmlformats.org/spreadsheetml/2006/main" count="50" uniqueCount="48">
  <si>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</si>
  <si>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</si>
  <si>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</si>
  <si>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</si>
  <si>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</si>
  <si>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</si>
  <si>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</si>
  <si>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</si>
  <si>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</si>
  <si>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</si>
  <si>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</si>
  <si>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</si>
  <si>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</si>
  <si>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</si>
  <si>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</si>
  <si>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</si>
  <si>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</si>
  <si>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</si>
  <si>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</si>
  <si>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</si>
  <si>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</si>
  <si>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</si>
  <si>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</si>
  <si>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</si>
  <si>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</si>
  <si>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</si>
  <si>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</si>
  <si>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</si>
  <si>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</si>
  <si>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</si>
  <si>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</si>
  <si>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</si>
  <si>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</si>
  <si>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</si>
  <si>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</si>
  <si>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</si>
  <si>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 xml:space="preserve">Artimes Balloon Dilatation Catheter </t>
  </si>
  <si>
    <t>BrosMed Medical Co., Ltd</t>
  </si>
  <si>
    <t>комад</t>
  </si>
  <si>
    <t>Назив добављача: Stars Medical d.o.o.</t>
  </si>
  <si>
    <t>Stars Medical d.o.o.</t>
  </si>
  <si>
    <t>404-1-110/20-32</t>
  </si>
  <si>
    <t xml:space="preserve">Балон катетери за 2020. годину </t>
  </si>
  <si>
    <t>Износ ПДВ-а (20%)</t>
  </si>
  <si>
    <t>Балон катетери за предилатацију monorail дизајна (Rx) (дијаметра 2.0 и више mm) (мерења се односе на балон дијаметра 3.0 mm)</t>
  </si>
  <si>
    <t>број 801-****</t>
  </si>
  <si>
    <t>Економски најповољнија понуда</t>
  </si>
  <si>
    <t>BKT20031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</si>
</sst>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55" borderId="19" xfId="0" applyFont="1" applyFill="1" applyBorder="1" applyAlignment="1">
      <alignment horizontal="center" vertical="center" wrapText="1"/>
    </xf>
    <xf numFmtId="0" fontId="3" fillId="55" borderId="19" xfId="97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8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59" fillId="0" borderId="0" xfId="94" applyFont="1" applyAlignment="1">
      <alignment wrapText="1"/>
      <protection/>
    </xf>
    <xf numFmtId="0" fontId="57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7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8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7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3" fontId="58" fillId="57" borderId="19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right" vertical="center"/>
    </xf>
    <xf numFmtId="4" fontId="58" fillId="55" borderId="19" xfId="0" applyNumberFormat="1" applyFont="1" applyFill="1" applyBorder="1" applyAlignment="1">
      <alignment horizontal="right" vertical="center"/>
    </xf>
    <xf numFmtId="4" fontId="57" fillId="57" borderId="19" xfId="0" applyNumberFormat="1" applyFont="1" applyFill="1" applyBorder="1" applyAlignment="1">
      <alignment horizontal="right" vertical="center" wrapText="1"/>
    </xf>
    <xf numFmtId="4" fontId="60" fillId="57" borderId="19" xfId="0" applyNumberFormat="1" applyFont="1" applyFill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/>
    </xf>
    <xf numFmtId="3" fontId="0" fillId="57" borderId="0" xfId="0" applyNumberFormat="1" applyFill="1" applyAlignment="1">
      <alignment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/>
    </xf>
    <xf numFmtId="0" fontId="60" fillId="55" borderId="19" xfId="0" applyFont="1" applyFill="1" applyBorder="1" applyAlignment="1">
      <alignment horizontal="right" vertical="center" wrapText="1"/>
    </xf>
    <xf numFmtId="0" fontId="57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6" borderId="23" xfId="94" applyNumberFormat="1" applyFont="1" applyFill="1" applyBorder="1" applyAlignment="1">
      <alignment horizontal="center" vertical="center" wrapText="1"/>
      <protection/>
    </xf>
    <xf numFmtId="4" fontId="55" fillId="56" borderId="25" xfId="94" applyNumberFormat="1" applyFont="1" applyFill="1" applyBorder="1" applyAlignment="1">
      <alignment horizontal="center" vertical="center" wrapText="1"/>
      <protection/>
    </xf>
    <xf numFmtId="4" fontId="55" fillId="56" borderId="26" xfId="94" applyNumberFormat="1" applyFont="1" applyFill="1" applyBorder="1" applyAlignment="1">
      <alignment horizontal="center" vertical="center" wrapText="1"/>
      <protection/>
    </xf>
    <xf numFmtId="0" fontId="2" fillId="58" borderId="19" xfId="96" applyFont="1" applyFill="1" applyBorder="1" applyAlignment="1">
      <alignment horizontal="center" vertic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_Priznto djuture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5.140625" style="22" hidden="1" customWidth="1"/>
    <col min="12" max="12" width="18.7109375" style="0" customWidth="1"/>
    <col min="13" max="13" width="9.57421875" style="22" hidden="1" customWidth="1"/>
    <col min="16" max="16" width="9.140625" style="0" customWidth="1"/>
  </cols>
  <sheetData>
    <row r="2" spans="1:12" ht="12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39</v>
      </c>
      <c r="B4" s="42"/>
      <c r="C4" s="42"/>
      <c r="D4" s="42"/>
      <c r="E4" s="25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3" t="s">
        <v>8</v>
      </c>
      <c r="J6" s="2" t="s">
        <v>9</v>
      </c>
      <c r="K6" s="23" t="s">
        <v>10</v>
      </c>
      <c r="L6" s="2" t="s">
        <v>2</v>
      </c>
      <c r="M6" s="23" t="s">
        <v>24</v>
      </c>
    </row>
    <row r="7" spans="1:13" s="1" customFormat="1" ht="78" customHeight="1">
      <c r="A7" s="32">
        <v>1</v>
      </c>
      <c r="B7" s="33" t="s">
        <v>44</v>
      </c>
      <c r="C7" s="46" t="s">
        <v>47</v>
      </c>
      <c r="D7" s="37" t="s">
        <v>36</v>
      </c>
      <c r="E7" s="32" t="s">
        <v>45</v>
      </c>
      <c r="F7" s="32" t="s">
        <v>37</v>
      </c>
      <c r="G7" s="32" t="s">
        <v>38</v>
      </c>
      <c r="H7" s="26">
        <v>16200</v>
      </c>
      <c r="I7" s="38">
        <v>3850</v>
      </c>
      <c r="J7" s="34">
        <v>2933</v>
      </c>
      <c r="K7" s="24">
        <f>H7*I7</f>
        <v>62370000</v>
      </c>
      <c r="L7" s="28">
        <f>H7*J7</f>
        <v>47514600</v>
      </c>
      <c r="M7" s="27">
        <v>2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30">
        <f>K7</f>
        <v>62370000</v>
      </c>
      <c r="L8" s="29">
        <f>SUM(L7)</f>
        <v>47514600</v>
      </c>
      <c r="M8" s="35">
        <f>AVERAGE(M7)</f>
        <v>2</v>
      </c>
    </row>
    <row r="9" spans="1:12" ht="18.75" customHeight="1">
      <c r="A9" s="39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31">
        <f>K8*0.2</f>
        <v>12474000</v>
      </c>
      <c r="L9" s="29">
        <f>L8*0.2</f>
        <v>9502920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1">
        <f>K8+K9</f>
        <v>74844000</v>
      </c>
      <c r="L10" s="29">
        <f>SUM(L8:L9)</f>
        <v>57017520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40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41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SUM('StarsMedical doo- specifikacija'!K7:K7)</f>
        <v>62370000</v>
      </c>
      <c r="F6" s="14">
        <f>SUM('StarsMedical doo- specifikacija'!L7:L7)</f>
        <v>47514600</v>
      </c>
      <c r="G6" s="15">
        <f>'StarsMedical doo- specifikacija'!L10</f>
        <v>57017520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62370</v>
      </c>
      <c r="F8" s="17">
        <f>F6/1000</f>
        <v>47514.6</v>
      </c>
      <c r="G8" s="18">
        <f>G6/1000</f>
        <v>57017.52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23</v>
      </c>
      <c r="D13" s="6"/>
      <c r="E13" s="20" t="s">
        <v>24</v>
      </c>
      <c r="F13" s="36">
        <f>'StarsMedical doo- specifikacija'!M8</f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46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42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2020-09-23T13:56:04Z</dcterms:modified>
  <cp:category/>
  <cp:version/>
  <cp:contentType/>
  <cp:contentStatus/>
</cp:coreProperties>
</file>