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DIALAB d.o.o. - specifikacija" sheetId="1" r:id="rId1"/>
    <sheet name="DIALAB d.o.o. - Obrazac KVI" sheetId="2" r:id="rId2"/>
  </sheets>
  <definedNames>
    <definedName name="_xlnm.Print_Area" localSheetId="1">'DIALAB d.o.o. - Obrazac KVI'!$A$1:$H$22</definedName>
    <definedName name="_xlnm.Print_Area" localSheetId="0">'DIALAB d.o.o. - specifikacija'!$B$1:$N$5</definedName>
  </definedNames>
  <calcPr fullCalcOnLoad="1"/>
</workbook>
</file>

<file path=xl/sharedStrings.xml><?xml version="1.0" encoding="utf-8"?>
<sst xmlns="http://schemas.openxmlformats.org/spreadsheetml/2006/main" count="187" uniqueCount="125">
  <si>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</si>
  <si>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</si>
  <si>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</si>
  <si>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</si>
  <si>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</si>
  <si>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</si>
  <si>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</si>
  <si>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</si>
  <si>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</si>
  <si>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</si>
  <si>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</si>
  <si>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</si>
  <si>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</si>
  <si>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</si>
  <si>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</si>
  <si>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</si>
  <si>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</si>
  <si>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</si>
  <si>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</si>
  <si>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</si>
  <si>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</si>
  <si>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</si>
  <si>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</si>
  <si>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</si>
  <si>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</si>
  <si>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</si>
  <si>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</si>
  <si>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</si>
  <si>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</si>
  <si>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</si>
  <si>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</si>
  <si>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DIALAB d.o.o.</t>
  </si>
  <si>
    <t>Назив добављача: DIALAB d.o.o.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</si>
  <si>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</si>
  <si>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</si>
  <si>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</si>
  <si>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</si>
  <si>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</si>
  <si>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</si>
  <si>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</si>
  <si>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Партија 54</t>
  </si>
  <si>
    <t>Reagensi i potrošni materijal za imunohemijske analizatore model BRAHMS (Kryptor Compact Plus)</t>
  </si>
  <si>
    <t>Износ ПДВ-а</t>
  </si>
  <si>
    <t>BRAHMS Free βHCG KRYPTOR</t>
  </si>
  <si>
    <t>ThermoFisher-BRAHMS</t>
  </si>
  <si>
    <t>pakovanje</t>
  </si>
  <si>
    <t>75 tests</t>
  </si>
  <si>
    <t>BRAHMS Free βHCG KRYPTOR cal</t>
  </si>
  <si>
    <t>BRAHMS Free βHCG KRYPTOR CAL</t>
  </si>
  <si>
    <t>6x0,65ml</t>
  </si>
  <si>
    <t xml:space="preserve">BRAHMS GM KRYPTOR QC </t>
  </si>
  <si>
    <t>3x2ml</t>
  </si>
  <si>
    <t xml:space="preserve">BRAHMS KRYPTOR BUFFER </t>
  </si>
  <si>
    <t>5 kesica</t>
  </si>
  <si>
    <t>brahms kryptor compact dilcup</t>
  </si>
  <si>
    <t>BRAHMS KRYPTOR compact DILCUP</t>
  </si>
  <si>
    <t>30 komad</t>
  </si>
  <si>
    <t>brahms kryptor compact react</t>
  </si>
  <si>
    <t>BRAHMS KRYPTOR compact REACT</t>
  </si>
  <si>
    <t>60 komad</t>
  </si>
  <si>
    <t>brahms kryptor compact sol 1</t>
  </si>
  <si>
    <t>BRAHMS KRYPTOR compact Solution 1</t>
  </si>
  <si>
    <t>4x30 ml</t>
  </si>
  <si>
    <t>brahms kryptor compact sol 2</t>
  </si>
  <si>
    <t>BRAHMS KRYPTOR compact Solution 2</t>
  </si>
  <si>
    <t>4x30ml</t>
  </si>
  <si>
    <t>brahms kryptor compact sol 3</t>
  </si>
  <si>
    <t>BRAHMS KRYPTOR compact Solution 3</t>
  </si>
  <si>
    <t>brahms kryptor compact sol 4</t>
  </si>
  <si>
    <t>BRAHMS KRYPTOR compact Solution 4</t>
  </si>
  <si>
    <t>brahms papp-a kryptor cal</t>
  </si>
  <si>
    <t>BRAHMS PAPP-A KRYPTOR CAL</t>
  </si>
  <si>
    <t xml:space="preserve">brahms papp-a kryptor </t>
  </si>
  <si>
    <t>BRAHMS PAPP-A KRYPTOR</t>
  </si>
  <si>
    <t>PIGF plus</t>
  </si>
  <si>
    <t>BRAHMS PIGF plus KRYPTOR</t>
  </si>
  <si>
    <t>75 testova</t>
  </si>
  <si>
    <t>PIGF plus cal</t>
  </si>
  <si>
    <t>BRAHMS PIGF plus KRYPTOR CAL</t>
  </si>
  <si>
    <t>6x0.85ml</t>
  </si>
  <si>
    <t>PLGF plus  ctl</t>
  </si>
  <si>
    <t>BRAHMS PIGF plus KRYPTOR QC</t>
  </si>
  <si>
    <t>6x2.0ml</t>
  </si>
  <si>
    <t>SFLT-1</t>
  </si>
  <si>
    <t>BRAHMS sFlt-1 KRYPTOR</t>
  </si>
  <si>
    <t>SFLT-1 cal</t>
  </si>
  <si>
    <t>BRAHMS sFlt-1 KRYPTOR CAL</t>
  </si>
  <si>
    <t>6x0.65ml</t>
  </si>
  <si>
    <t>SFLT-1 ctl</t>
  </si>
  <si>
    <t>BRAHMS sFlt-1 KRYPTOR QC</t>
  </si>
  <si>
    <t>PCT</t>
  </si>
  <si>
    <t>BRAHMS PCT sensitive KRYPTOR</t>
  </si>
  <si>
    <t>50 testova</t>
  </si>
  <si>
    <t>PCT cal</t>
  </si>
  <si>
    <t>BRAHMS PCT sensitive KRYPTOR CAL</t>
  </si>
  <si>
    <t>PCT QC</t>
  </si>
  <si>
    <t>BRAHMS PCT sensitive KRYPTOR QC</t>
  </si>
  <si>
    <t>Укупно за партију 54: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</si>
  <si>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</si>
  <si>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</si>
  <si>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</si>
  <si>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</si>
  <si>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Пдв</t>
  </si>
  <si>
    <t>Шифра предметног добра</t>
  </si>
  <si>
    <t>RGN200751</t>
  </si>
  <si>
    <t>RGN200752</t>
  </si>
  <si>
    <t>RGN200753</t>
  </si>
  <si>
    <t>RGN200754</t>
  </si>
  <si>
    <t>RGN200755</t>
  </si>
  <si>
    <t>RGN200756</t>
  </si>
  <si>
    <t>RGN200757</t>
  </si>
  <si>
    <t>RGN200758</t>
  </si>
  <si>
    <t>RGN200759</t>
  </si>
  <si>
    <t>RGN200760</t>
  </si>
  <si>
    <t>RGN200761</t>
  </si>
  <si>
    <t>RGN200762</t>
  </si>
  <si>
    <t>RGN200763</t>
  </si>
  <si>
    <t>RGN200764</t>
  </si>
  <si>
    <t>RGN200765</t>
  </si>
  <si>
    <t>RGN200766</t>
  </si>
  <si>
    <t>RGN200767</t>
  </si>
  <si>
    <t>RGN200768</t>
  </si>
  <si>
    <t>RGN200769</t>
  </si>
  <si>
    <t>RGN200770</t>
  </si>
  <si>
    <t>RGN200771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</si>
</sst>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29" borderId="0" applyNumberFormat="0" applyBorder="0" applyAlignment="0" applyProtection="0"/>
    <xf numFmtId="0" fontId="40" fillId="41" borderId="0" applyNumberFormat="0" applyBorder="0" applyAlignment="0" applyProtection="0"/>
    <xf numFmtId="0" fontId="8" fillId="31" borderId="0" applyNumberFormat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5" borderId="0" applyNumberFormat="0" applyBorder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0" fontId="43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50" borderId="1" applyNumberFormat="0" applyAlignment="0" applyProtection="0"/>
    <xf numFmtId="0" fontId="17" fillId="13" borderId="2" applyNumberFormat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51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4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6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7" fillId="0" borderId="0" xfId="95" applyFont="1" applyAlignment="1">
      <alignment wrapText="1"/>
      <protection/>
    </xf>
    <xf numFmtId="0" fontId="58" fillId="0" borderId="0" xfId="95" applyFont="1" applyAlignment="1">
      <alignment wrapText="1"/>
      <protection/>
    </xf>
    <xf numFmtId="4" fontId="54" fillId="0" borderId="20" xfId="95" applyNumberFormat="1" applyFont="1" applyBorder="1" applyAlignment="1">
      <alignment vertical="center" wrapText="1"/>
      <protection/>
    </xf>
    <xf numFmtId="4" fontId="54" fillId="0" borderId="22" xfId="95" applyNumberFormat="1" applyFont="1" applyBorder="1" applyAlignment="1">
      <alignment vertical="center" wrapText="1"/>
      <protection/>
    </xf>
    <xf numFmtId="0" fontId="58" fillId="0" borderId="19" xfId="95" applyFont="1" applyBorder="1" applyAlignment="1">
      <alignment horizontal="center" vertical="center" wrapText="1"/>
      <protection/>
    </xf>
    <xf numFmtId="3" fontId="54" fillId="0" borderId="23" xfId="95" applyNumberFormat="1" applyFont="1" applyBorder="1" applyAlignment="1">
      <alignment vertical="center" wrapText="1"/>
      <protection/>
    </xf>
    <xf numFmtId="3" fontId="54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4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58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56" borderId="19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56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right" vertical="center" wrapText="1"/>
    </xf>
    <xf numFmtId="4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vertical="center" wrapText="1"/>
    </xf>
    <xf numFmtId="0" fontId="2" fillId="56" borderId="0" xfId="0" applyFont="1" applyFill="1" applyAlignment="1">
      <alignment vertical="center"/>
    </xf>
    <xf numFmtId="9" fontId="2" fillId="56" borderId="0" xfId="0" applyNumberFormat="1" applyFont="1" applyFill="1" applyAlignment="1">
      <alignment vertical="center"/>
    </xf>
    <xf numFmtId="4" fontId="2" fillId="56" borderId="0" xfId="0" applyNumberFormat="1" applyFont="1" applyFill="1" applyAlignment="1">
      <alignment vertical="center"/>
    </xf>
    <xf numFmtId="4" fontId="60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vertical="center" wrapText="1"/>
    </xf>
    <xf numFmtId="4" fontId="58" fillId="57" borderId="19" xfId="0" applyNumberFormat="1" applyFont="1" applyFill="1" applyBorder="1" applyAlignment="1">
      <alignment vertical="center" wrapText="1"/>
    </xf>
    <xf numFmtId="0" fontId="2" fillId="56" borderId="25" xfId="0" applyFont="1" applyFill="1" applyBorder="1" applyAlignment="1">
      <alignment horizontal="center" vertical="center"/>
    </xf>
    <xf numFmtId="0" fontId="2" fillId="56" borderId="0" xfId="0" applyFont="1" applyFill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/>
    </xf>
    <xf numFmtId="0" fontId="61" fillId="0" borderId="19" xfId="0" applyFont="1" applyBorder="1" applyAlignment="1">
      <alignment horizontal="right" vertical="center"/>
    </xf>
    <xf numFmtId="0" fontId="60" fillId="56" borderId="19" xfId="0" applyFont="1" applyFill="1" applyBorder="1" applyAlignment="1">
      <alignment horizontal="center" vertical="center" wrapText="1"/>
    </xf>
    <xf numFmtId="4" fontId="58" fillId="56" borderId="26" xfId="0" applyNumberFormat="1" applyFont="1" applyFill="1" applyBorder="1" applyAlignment="1">
      <alignment horizontal="center" vertical="center" wrapText="1"/>
    </xf>
    <xf numFmtId="4" fontId="58" fillId="56" borderId="27" xfId="0" applyNumberFormat="1" applyFont="1" applyFill="1" applyBorder="1" applyAlignment="1">
      <alignment horizontal="center" vertical="center" wrapText="1"/>
    </xf>
    <xf numFmtId="4" fontId="58" fillId="56" borderId="28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left"/>
    </xf>
    <xf numFmtId="0" fontId="60" fillId="0" borderId="26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9" xfId="0" applyFont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4" fontId="54" fillId="55" borderId="23" xfId="95" applyNumberFormat="1" applyFont="1" applyFill="1" applyBorder="1" applyAlignment="1">
      <alignment horizontal="center" vertical="center" wrapText="1"/>
      <protection/>
    </xf>
    <xf numFmtId="4" fontId="54" fillId="55" borderId="32" xfId="95" applyNumberFormat="1" applyFont="1" applyFill="1" applyBorder="1" applyAlignment="1">
      <alignment horizontal="center" vertical="center" wrapText="1"/>
      <protection/>
    </xf>
    <xf numFmtId="4" fontId="54" fillId="55" borderId="33" xfId="95" applyNumberFormat="1" applyFont="1" applyFill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tabSelected="1" zoomScalePageLayoutView="0" workbookViewId="0" topLeftCell="A28">
      <selection activeCell="E11" sqref="E11:E31"/>
    </sheetView>
  </sheetViews>
  <sheetFormatPr defaultColWidth="9.140625" defaultRowHeight="12.75"/>
  <cols>
    <col min="2" max="3" width="8.57421875" style="0" customWidth="1"/>
    <col min="4" max="4" width="20.7109375" style="0" customWidth="1"/>
    <col min="5" max="5" width="13.8515625" style="0" customWidth="1"/>
    <col min="6" max="6" width="14.28125" style="0" customWidth="1"/>
    <col min="7" max="7" width="12.0039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3.57421875" style="0" hidden="1" customWidth="1"/>
    <col min="13" max="13" width="14.421875" style="0" customWidth="1"/>
    <col min="14" max="14" width="14.8515625" style="0" customWidth="1"/>
    <col min="15" max="15" width="13.421875" style="19" hidden="1" customWidth="1"/>
    <col min="16" max="16" width="11.7109375" style="18" hidden="1" customWidth="1"/>
    <col min="17" max="17" width="9.140625" style="18" customWidth="1"/>
    <col min="18" max="18" width="9.140625" style="0" customWidth="1"/>
  </cols>
  <sheetData>
    <row r="2" spans="2:14" ht="12.75"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2:10" ht="12.75">
      <c r="B4" s="54" t="s">
        <v>32</v>
      </c>
      <c r="C4" s="54"/>
      <c r="D4" s="54"/>
      <c r="E4" s="54"/>
      <c r="F4" s="54"/>
      <c r="G4" s="54"/>
      <c r="H4" s="54"/>
      <c r="I4" s="54"/>
      <c r="J4" s="54"/>
    </row>
    <row r="7" spans="2:16" ht="34.5" customHeight="1">
      <c r="B7" s="44" t="s">
        <v>33</v>
      </c>
      <c r="C7" s="44" t="s">
        <v>34</v>
      </c>
      <c r="D7" s="44" t="s">
        <v>35</v>
      </c>
      <c r="E7" s="55" t="s">
        <v>103</v>
      </c>
      <c r="F7" s="57" t="s">
        <v>36</v>
      </c>
      <c r="G7" s="44" t="s">
        <v>37</v>
      </c>
      <c r="H7" s="44" t="s">
        <v>1</v>
      </c>
      <c r="I7" s="44" t="s">
        <v>38</v>
      </c>
      <c r="J7" s="44" t="s">
        <v>26</v>
      </c>
      <c r="K7" s="44" t="s">
        <v>27</v>
      </c>
      <c r="L7" s="48" t="s">
        <v>98</v>
      </c>
      <c r="M7" s="44" t="s">
        <v>39</v>
      </c>
      <c r="N7" s="44" t="s">
        <v>99</v>
      </c>
      <c r="O7" s="42" t="s">
        <v>102</v>
      </c>
      <c r="P7" s="43" t="s">
        <v>42</v>
      </c>
    </row>
    <row r="8" spans="2:16" ht="12.75">
      <c r="B8" s="44"/>
      <c r="C8" s="44"/>
      <c r="D8" s="44"/>
      <c r="E8" s="56"/>
      <c r="F8" s="57"/>
      <c r="G8" s="44"/>
      <c r="H8" s="44"/>
      <c r="I8" s="44"/>
      <c r="J8" s="44"/>
      <c r="K8" s="44"/>
      <c r="L8" s="48"/>
      <c r="M8" s="44"/>
      <c r="N8" s="44"/>
      <c r="O8" s="42"/>
      <c r="P8" s="43"/>
    </row>
    <row r="9" spans="2:16" ht="12.75">
      <c r="B9" s="45" t="s">
        <v>40</v>
      </c>
      <c r="C9" s="46" t="s">
        <v>41</v>
      </c>
      <c r="D9" s="46"/>
      <c r="E9" s="46"/>
      <c r="F9" s="46"/>
      <c r="G9" s="46"/>
      <c r="H9" s="46"/>
      <c r="I9" s="46"/>
      <c r="J9" s="46"/>
      <c r="K9" s="25"/>
      <c r="L9" s="26"/>
      <c r="M9" s="25"/>
      <c r="N9" s="25"/>
      <c r="O9" s="35"/>
      <c r="P9" s="35"/>
    </row>
    <row r="10" spans="2:16" ht="48">
      <c r="B10" s="45"/>
      <c r="C10" s="27" t="s">
        <v>34</v>
      </c>
      <c r="D10" s="27" t="s">
        <v>35</v>
      </c>
      <c r="E10" s="39"/>
      <c r="F10" s="28" t="s">
        <v>36</v>
      </c>
      <c r="G10" s="27" t="s">
        <v>37</v>
      </c>
      <c r="H10" s="27" t="s">
        <v>1</v>
      </c>
      <c r="I10" s="27" t="s">
        <v>38</v>
      </c>
      <c r="J10" s="27" t="s">
        <v>26</v>
      </c>
      <c r="K10" s="27" t="s">
        <v>27</v>
      </c>
      <c r="L10" s="29" t="s">
        <v>98</v>
      </c>
      <c r="M10" s="27" t="s">
        <v>39</v>
      </c>
      <c r="N10" s="27" t="s">
        <v>99</v>
      </c>
      <c r="O10" s="35"/>
      <c r="P10" s="35"/>
    </row>
    <row r="11" spans="2:16" ht="36">
      <c r="B11" s="45"/>
      <c r="C11" s="25">
        <v>1</v>
      </c>
      <c r="D11" s="30" t="s">
        <v>43</v>
      </c>
      <c r="E11" s="64" t="s">
        <v>104</v>
      </c>
      <c r="F11" s="23" t="s">
        <v>44</v>
      </c>
      <c r="G11" s="23" t="s">
        <v>43</v>
      </c>
      <c r="H11" s="25" t="s">
        <v>45</v>
      </c>
      <c r="I11" s="30" t="s">
        <v>46</v>
      </c>
      <c r="J11" s="25"/>
      <c r="K11" s="31">
        <v>62040</v>
      </c>
      <c r="L11" s="49">
        <v>20373520</v>
      </c>
      <c r="M11" s="24">
        <f>J11*K11</f>
        <v>0</v>
      </c>
      <c r="N11" s="52">
        <v>1</v>
      </c>
      <c r="O11" s="36">
        <v>0.2</v>
      </c>
      <c r="P11" s="37">
        <f>M11*O11</f>
        <v>0</v>
      </c>
    </row>
    <row r="12" spans="2:16" ht="48">
      <c r="B12" s="45"/>
      <c r="C12" s="25">
        <v>2</v>
      </c>
      <c r="D12" s="30" t="s">
        <v>47</v>
      </c>
      <c r="E12" s="64" t="s">
        <v>105</v>
      </c>
      <c r="F12" s="23" t="s">
        <v>44</v>
      </c>
      <c r="G12" s="23" t="s">
        <v>48</v>
      </c>
      <c r="H12" s="25" t="s">
        <v>45</v>
      </c>
      <c r="I12" s="30" t="s">
        <v>49</v>
      </c>
      <c r="J12" s="25"/>
      <c r="K12" s="31">
        <v>11220</v>
      </c>
      <c r="L12" s="50"/>
      <c r="M12" s="24">
        <f aca="true" t="shared" si="0" ref="M12:M31">J12*K12</f>
        <v>0</v>
      </c>
      <c r="N12" s="52"/>
      <c r="O12" s="36">
        <v>0.2</v>
      </c>
      <c r="P12" s="37">
        <f aca="true" t="shared" si="1" ref="P12:P31">M12*O12</f>
        <v>0</v>
      </c>
    </row>
    <row r="13" spans="2:16" ht="36">
      <c r="B13" s="45"/>
      <c r="C13" s="25">
        <v>3</v>
      </c>
      <c r="D13" s="30" t="s">
        <v>50</v>
      </c>
      <c r="E13" s="64" t="s">
        <v>106</v>
      </c>
      <c r="F13" s="23" t="s">
        <v>44</v>
      </c>
      <c r="G13" s="23" t="s">
        <v>50</v>
      </c>
      <c r="H13" s="25" t="s">
        <v>45</v>
      </c>
      <c r="I13" s="30" t="s">
        <v>51</v>
      </c>
      <c r="J13" s="25"/>
      <c r="K13" s="31">
        <v>43560</v>
      </c>
      <c r="L13" s="50"/>
      <c r="M13" s="24">
        <f t="shared" si="0"/>
        <v>0</v>
      </c>
      <c r="N13" s="52"/>
      <c r="O13" s="36">
        <v>0.2</v>
      </c>
      <c r="P13" s="37">
        <f t="shared" si="1"/>
        <v>0</v>
      </c>
    </row>
    <row r="14" spans="2:16" ht="36">
      <c r="B14" s="45"/>
      <c r="C14" s="25">
        <v>4</v>
      </c>
      <c r="D14" s="30" t="s">
        <v>52</v>
      </c>
      <c r="E14" s="64" t="s">
        <v>107</v>
      </c>
      <c r="F14" s="23" t="s">
        <v>44</v>
      </c>
      <c r="G14" s="23" t="s">
        <v>52</v>
      </c>
      <c r="H14" s="25" t="s">
        <v>45</v>
      </c>
      <c r="I14" s="30" t="s">
        <v>53</v>
      </c>
      <c r="J14" s="25"/>
      <c r="K14" s="31">
        <v>22440</v>
      </c>
      <c r="L14" s="50"/>
      <c r="M14" s="24">
        <f t="shared" si="0"/>
        <v>0</v>
      </c>
      <c r="N14" s="52"/>
      <c r="O14" s="36">
        <v>0.2</v>
      </c>
      <c r="P14" s="37">
        <f t="shared" si="1"/>
        <v>0</v>
      </c>
    </row>
    <row r="15" spans="2:16" ht="48">
      <c r="B15" s="45"/>
      <c r="C15" s="25">
        <v>5</v>
      </c>
      <c r="D15" s="30" t="s">
        <v>54</v>
      </c>
      <c r="E15" s="64" t="s">
        <v>108</v>
      </c>
      <c r="F15" s="23" t="s">
        <v>44</v>
      </c>
      <c r="G15" s="23" t="s">
        <v>55</v>
      </c>
      <c r="H15" s="25" t="s">
        <v>45</v>
      </c>
      <c r="I15" s="30" t="s">
        <v>56</v>
      </c>
      <c r="J15" s="25"/>
      <c r="K15" s="31">
        <v>7920</v>
      </c>
      <c r="L15" s="50"/>
      <c r="M15" s="24">
        <f t="shared" si="0"/>
        <v>0</v>
      </c>
      <c r="N15" s="52"/>
      <c r="O15" s="36">
        <v>0.2</v>
      </c>
      <c r="P15" s="37">
        <f t="shared" si="1"/>
        <v>0</v>
      </c>
    </row>
    <row r="16" spans="2:16" ht="48">
      <c r="B16" s="45"/>
      <c r="C16" s="25">
        <v>6</v>
      </c>
      <c r="D16" s="30" t="s">
        <v>57</v>
      </c>
      <c r="E16" s="64" t="s">
        <v>109</v>
      </c>
      <c r="F16" s="23" t="s">
        <v>44</v>
      </c>
      <c r="G16" s="23" t="s">
        <v>58</v>
      </c>
      <c r="H16" s="25" t="s">
        <v>45</v>
      </c>
      <c r="I16" s="30" t="s">
        <v>59</v>
      </c>
      <c r="J16" s="25"/>
      <c r="K16" s="31">
        <v>52800</v>
      </c>
      <c r="L16" s="50"/>
      <c r="M16" s="24">
        <f t="shared" si="0"/>
        <v>0</v>
      </c>
      <c r="N16" s="52"/>
      <c r="O16" s="36">
        <v>0.2</v>
      </c>
      <c r="P16" s="37">
        <f t="shared" si="1"/>
        <v>0</v>
      </c>
    </row>
    <row r="17" spans="2:16" ht="48">
      <c r="B17" s="45"/>
      <c r="C17" s="25">
        <v>7</v>
      </c>
      <c r="D17" s="30" t="s">
        <v>60</v>
      </c>
      <c r="E17" s="64" t="s">
        <v>110</v>
      </c>
      <c r="F17" s="23" t="s">
        <v>44</v>
      </c>
      <c r="G17" s="23" t="s">
        <v>61</v>
      </c>
      <c r="H17" s="25" t="s">
        <v>45</v>
      </c>
      <c r="I17" s="30" t="s">
        <v>62</v>
      </c>
      <c r="J17" s="25"/>
      <c r="K17" s="31">
        <v>6600</v>
      </c>
      <c r="L17" s="50"/>
      <c r="M17" s="24">
        <f t="shared" si="0"/>
        <v>0</v>
      </c>
      <c r="N17" s="52"/>
      <c r="O17" s="36">
        <v>0.2</v>
      </c>
      <c r="P17" s="37">
        <f t="shared" si="1"/>
        <v>0</v>
      </c>
    </row>
    <row r="18" spans="2:16" ht="48">
      <c r="B18" s="45"/>
      <c r="C18" s="25">
        <v>8</v>
      </c>
      <c r="D18" s="30" t="s">
        <v>63</v>
      </c>
      <c r="E18" s="64" t="s">
        <v>111</v>
      </c>
      <c r="F18" s="23" t="s">
        <v>44</v>
      </c>
      <c r="G18" s="23" t="s">
        <v>64</v>
      </c>
      <c r="H18" s="25" t="s">
        <v>45</v>
      </c>
      <c r="I18" s="30" t="s">
        <v>65</v>
      </c>
      <c r="J18" s="25"/>
      <c r="K18" s="31">
        <v>7920</v>
      </c>
      <c r="L18" s="50"/>
      <c r="M18" s="24">
        <f t="shared" si="0"/>
        <v>0</v>
      </c>
      <c r="N18" s="52"/>
      <c r="O18" s="36">
        <v>0.2</v>
      </c>
      <c r="P18" s="37">
        <f t="shared" si="1"/>
        <v>0</v>
      </c>
    </row>
    <row r="19" spans="2:16" ht="48">
      <c r="B19" s="45"/>
      <c r="C19" s="25">
        <v>9</v>
      </c>
      <c r="D19" s="30" t="s">
        <v>66</v>
      </c>
      <c r="E19" s="64" t="s">
        <v>112</v>
      </c>
      <c r="F19" s="23" t="s">
        <v>44</v>
      </c>
      <c r="G19" s="23" t="s">
        <v>67</v>
      </c>
      <c r="H19" s="25" t="s">
        <v>45</v>
      </c>
      <c r="I19" s="30" t="s">
        <v>65</v>
      </c>
      <c r="J19" s="25"/>
      <c r="K19" s="31">
        <v>10560</v>
      </c>
      <c r="L19" s="50"/>
      <c r="M19" s="24">
        <f t="shared" si="0"/>
        <v>0</v>
      </c>
      <c r="N19" s="52"/>
      <c r="O19" s="36">
        <v>0.2</v>
      </c>
      <c r="P19" s="37">
        <f t="shared" si="1"/>
        <v>0</v>
      </c>
    </row>
    <row r="20" spans="2:16" ht="48">
      <c r="B20" s="45"/>
      <c r="C20" s="25">
        <v>10</v>
      </c>
      <c r="D20" s="30" t="s">
        <v>68</v>
      </c>
      <c r="E20" s="64" t="s">
        <v>113</v>
      </c>
      <c r="F20" s="23" t="s">
        <v>44</v>
      </c>
      <c r="G20" s="23" t="s">
        <v>69</v>
      </c>
      <c r="H20" s="25" t="s">
        <v>45</v>
      </c>
      <c r="I20" s="30" t="s">
        <v>65</v>
      </c>
      <c r="J20" s="25"/>
      <c r="K20" s="31">
        <v>6600</v>
      </c>
      <c r="L20" s="50"/>
      <c r="M20" s="24">
        <f t="shared" si="0"/>
        <v>0</v>
      </c>
      <c r="N20" s="52"/>
      <c r="O20" s="36">
        <v>0.2</v>
      </c>
      <c r="P20" s="37">
        <f t="shared" si="1"/>
        <v>0</v>
      </c>
    </row>
    <row r="21" spans="2:16" ht="48">
      <c r="B21" s="45"/>
      <c r="C21" s="25">
        <v>11</v>
      </c>
      <c r="D21" s="30" t="s">
        <v>70</v>
      </c>
      <c r="E21" s="64" t="s">
        <v>114</v>
      </c>
      <c r="F21" s="23" t="s">
        <v>44</v>
      </c>
      <c r="G21" s="23" t="s">
        <v>71</v>
      </c>
      <c r="H21" s="25" t="s">
        <v>45</v>
      </c>
      <c r="I21" s="30" t="s">
        <v>49</v>
      </c>
      <c r="J21" s="25"/>
      <c r="K21" s="31">
        <v>13860</v>
      </c>
      <c r="L21" s="50"/>
      <c r="M21" s="24">
        <f t="shared" si="0"/>
        <v>0</v>
      </c>
      <c r="N21" s="52"/>
      <c r="O21" s="36">
        <v>0.2</v>
      </c>
      <c r="P21" s="37">
        <f t="shared" si="1"/>
        <v>0</v>
      </c>
    </row>
    <row r="22" spans="2:16" ht="36">
      <c r="B22" s="45"/>
      <c r="C22" s="25">
        <v>12</v>
      </c>
      <c r="D22" s="30" t="s">
        <v>72</v>
      </c>
      <c r="E22" s="64" t="s">
        <v>115</v>
      </c>
      <c r="F22" s="23" t="s">
        <v>44</v>
      </c>
      <c r="G22" s="23" t="s">
        <v>73</v>
      </c>
      <c r="H22" s="25" t="s">
        <v>45</v>
      </c>
      <c r="I22" s="30" t="s">
        <v>46</v>
      </c>
      <c r="J22" s="25"/>
      <c r="K22" s="31">
        <v>42240</v>
      </c>
      <c r="L22" s="50"/>
      <c r="M22" s="24">
        <f t="shared" si="0"/>
        <v>0</v>
      </c>
      <c r="N22" s="52"/>
      <c r="O22" s="36">
        <v>0.2</v>
      </c>
      <c r="P22" s="37">
        <f t="shared" si="1"/>
        <v>0</v>
      </c>
    </row>
    <row r="23" spans="2:16" ht="36">
      <c r="B23" s="45"/>
      <c r="C23" s="25">
        <v>13</v>
      </c>
      <c r="D23" s="30" t="s">
        <v>74</v>
      </c>
      <c r="E23" s="64" t="s">
        <v>116</v>
      </c>
      <c r="F23" s="23" t="s">
        <v>44</v>
      </c>
      <c r="G23" s="23" t="s">
        <v>75</v>
      </c>
      <c r="H23" s="25" t="s">
        <v>45</v>
      </c>
      <c r="I23" s="30" t="s">
        <v>76</v>
      </c>
      <c r="J23" s="25"/>
      <c r="K23" s="31">
        <v>125000</v>
      </c>
      <c r="L23" s="50"/>
      <c r="M23" s="24">
        <f t="shared" si="0"/>
        <v>0</v>
      </c>
      <c r="N23" s="52"/>
      <c r="O23" s="36">
        <v>0.2</v>
      </c>
      <c r="P23" s="37">
        <f t="shared" si="1"/>
        <v>0</v>
      </c>
    </row>
    <row r="24" spans="2:16" ht="48">
      <c r="B24" s="45"/>
      <c r="C24" s="25">
        <v>14</v>
      </c>
      <c r="D24" s="30" t="s">
        <v>77</v>
      </c>
      <c r="E24" s="64" t="s">
        <v>117</v>
      </c>
      <c r="F24" s="23" t="s">
        <v>44</v>
      </c>
      <c r="G24" s="23" t="s">
        <v>78</v>
      </c>
      <c r="H24" s="25" t="s">
        <v>45</v>
      </c>
      <c r="I24" s="30" t="s">
        <v>79</v>
      </c>
      <c r="J24" s="25"/>
      <c r="K24" s="31">
        <v>20800</v>
      </c>
      <c r="L24" s="50"/>
      <c r="M24" s="24">
        <f t="shared" si="0"/>
        <v>0</v>
      </c>
      <c r="N24" s="52"/>
      <c r="O24" s="36">
        <v>0.2</v>
      </c>
      <c r="P24" s="37">
        <f t="shared" si="1"/>
        <v>0</v>
      </c>
    </row>
    <row r="25" spans="2:16" ht="48">
      <c r="B25" s="45"/>
      <c r="C25" s="25">
        <v>15</v>
      </c>
      <c r="D25" s="30" t="s">
        <v>80</v>
      </c>
      <c r="E25" s="64" t="s">
        <v>118</v>
      </c>
      <c r="F25" s="23" t="s">
        <v>44</v>
      </c>
      <c r="G25" s="23" t="s">
        <v>81</v>
      </c>
      <c r="H25" s="25" t="s">
        <v>45</v>
      </c>
      <c r="I25" s="30" t="s">
        <v>82</v>
      </c>
      <c r="J25" s="25"/>
      <c r="K25" s="31">
        <v>12900</v>
      </c>
      <c r="L25" s="50"/>
      <c r="M25" s="24">
        <f t="shared" si="0"/>
        <v>0</v>
      </c>
      <c r="N25" s="52"/>
      <c r="O25" s="36">
        <v>0.2</v>
      </c>
      <c r="P25" s="37">
        <f t="shared" si="1"/>
        <v>0</v>
      </c>
    </row>
    <row r="26" spans="2:16" ht="24">
      <c r="B26" s="45"/>
      <c r="C26" s="25">
        <v>16</v>
      </c>
      <c r="D26" s="30" t="s">
        <v>83</v>
      </c>
      <c r="E26" s="64" t="s">
        <v>119</v>
      </c>
      <c r="F26" s="23" t="s">
        <v>44</v>
      </c>
      <c r="G26" s="23" t="s">
        <v>84</v>
      </c>
      <c r="H26" s="25" t="s">
        <v>45</v>
      </c>
      <c r="I26" s="30" t="s">
        <v>76</v>
      </c>
      <c r="J26" s="25"/>
      <c r="K26" s="31">
        <v>125000</v>
      </c>
      <c r="L26" s="50"/>
      <c r="M26" s="24">
        <f t="shared" si="0"/>
        <v>0</v>
      </c>
      <c r="N26" s="52"/>
      <c r="O26" s="36">
        <v>0.2</v>
      </c>
      <c r="P26" s="37">
        <f t="shared" si="1"/>
        <v>0</v>
      </c>
    </row>
    <row r="27" spans="2:16" ht="36">
      <c r="B27" s="45"/>
      <c r="C27" s="25">
        <v>17</v>
      </c>
      <c r="D27" s="30" t="s">
        <v>85</v>
      </c>
      <c r="E27" s="64" t="s">
        <v>120</v>
      </c>
      <c r="F27" s="23" t="s">
        <v>44</v>
      </c>
      <c r="G27" s="23" t="s">
        <v>86</v>
      </c>
      <c r="H27" s="25" t="s">
        <v>45</v>
      </c>
      <c r="I27" s="30" t="s">
        <v>87</v>
      </c>
      <c r="J27" s="25"/>
      <c r="K27" s="31">
        <v>20800</v>
      </c>
      <c r="L27" s="50"/>
      <c r="M27" s="24">
        <f t="shared" si="0"/>
        <v>0</v>
      </c>
      <c r="N27" s="52"/>
      <c r="O27" s="36">
        <v>0.2</v>
      </c>
      <c r="P27" s="37">
        <f t="shared" si="1"/>
        <v>0</v>
      </c>
    </row>
    <row r="28" spans="2:16" ht="36">
      <c r="B28" s="45"/>
      <c r="C28" s="25">
        <v>18</v>
      </c>
      <c r="D28" s="30" t="s">
        <v>88</v>
      </c>
      <c r="E28" s="64" t="s">
        <v>121</v>
      </c>
      <c r="F28" s="23" t="s">
        <v>44</v>
      </c>
      <c r="G28" s="23" t="s">
        <v>89</v>
      </c>
      <c r="H28" s="25" t="s">
        <v>45</v>
      </c>
      <c r="I28" s="30" t="s">
        <v>82</v>
      </c>
      <c r="J28" s="25"/>
      <c r="K28" s="31">
        <v>12900</v>
      </c>
      <c r="L28" s="50"/>
      <c r="M28" s="24">
        <f t="shared" si="0"/>
        <v>0</v>
      </c>
      <c r="N28" s="52"/>
      <c r="O28" s="36">
        <v>0.2</v>
      </c>
      <c r="P28" s="37">
        <f t="shared" si="1"/>
        <v>0</v>
      </c>
    </row>
    <row r="29" spans="2:16" ht="36">
      <c r="B29" s="45"/>
      <c r="C29" s="25">
        <v>19</v>
      </c>
      <c r="D29" s="30" t="s">
        <v>90</v>
      </c>
      <c r="E29" s="64" t="s">
        <v>122</v>
      </c>
      <c r="F29" s="23" t="s">
        <v>44</v>
      </c>
      <c r="G29" s="23" t="s">
        <v>91</v>
      </c>
      <c r="H29" s="25" t="s">
        <v>45</v>
      </c>
      <c r="I29" s="30" t="s">
        <v>92</v>
      </c>
      <c r="J29" s="25"/>
      <c r="K29" s="31">
        <v>79040</v>
      </c>
      <c r="L29" s="50"/>
      <c r="M29" s="24">
        <f t="shared" si="0"/>
        <v>0</v>
      </c>
      <c r="N29" s="52"/>
      <c r="O29" s="36">
        <v>0.2</v>
      </c>
      <c r="P29" s="37">
        <f t="shared" si="1"/>
        <v>0</v>
      </c>
    </row>
    <row r="30" spans="2:16" ht="48">
      <c r="B30" s="45"/>
      <c r="C30" s="25">
        <v>20</v>
      </c>
      <c r="D30" s="30" t="s">
        <v>93</v>
      </c>
      <c r="E30" s="64" t="s">
        <v>123</v>
      </c>
      <c r="F30" s="23" t="s">
        <v>44</v>
      </c>
      <c r="G30" s="23" t="s">
        <v>94</v>
      </c>
      <c r="H30" s="25" t="s">
        <v>45</v>
      </c>
      <c r="I30" s="30" t="s">
        <v>87</v>
      </c>
      <c r="J30" s="25"/>
      <c r="K30" s="31">
        <v>10540</v>
      </c>
      <c r="L30" s="50"/>
      <c r="M30" s="24">
        <f t="shared" si="0"/>
        <v>0</v>
      </c>
      <c r="N30" s="52"/>
      <c r="O30" s="36">
        <v>0.2</v>
      </c>
      <c r="P30" s="37">
        <f t="shared" si="1"/>
        <v>0</v>
      </c>
    </row>
    <row r="31" spans="2:16" ht="48">
      <c r="B31" s="45"/>
      <c r="C31" s="25">
        <v>21</v>
      </c>
      <c r="D31" s="30" t="s">
        <v>95</v>
      </c>
      <c r="E31" s="64" t="s">
        <v>124</v>
      </c>
      <c r="F31" s="23" t="s">
        <v>44</v>
      </c>
      <c r="G31" s="23" t="s">
        <v>96</v>
      </c>
      <c r="H31" s="25" t="s">
        <v>45</v>
      </c>
      <c r="I31" s="30" t="s">
        <v>82</v>
      </c>
      <c r="J31" s="25"/>
      <c r="K31" s="31">
        <v>45840</v>
      </c>
      <c r="L31" s="51"/>
      <c r="M31" s="24">
        <f t="shared" si="0"/>
        <v>0</v>
      </c>
      <c r="N31" s="52"/>
      <c r="O31" s="36">
        <v>0.2</v>
      </c>
      <c r="P31" s="37">
        <f t="shared" si="1"/>
        <v>0</v>
      </c>
    </row>
    <row r="32" spans="2:14" ht="12.75">
      <c r="B32" s="45"/>
      <c r="C32" s="47" t="s">
        <v>97</v>
      </c>
      <c r="D32" s="47"/>
      <c r="E32" s="47"/>
      <c r="F32" s="47"/>
      <c r="G32" s="47"/>
      <c r="H32" s="47"/>
      <c r="I32" s="47"/>
      <c r="J32" s="47"/>
      <c r="K32" s="25"/>
      <c r="L32" s="41"/>
      <c r="M32" s="32">
        <f>SUM(M11:M31)</f>
        <v>0</v>
      </c>
      <c r="N32" s="33"/>
    </row>
    <row r="33" spans="2:14" ht="13.5" customHeight="1">
      <c r="B33" s="58" t="s">
        <v>100</v>
      </c>
      <c r="C33" s="59"/>
      <c r="D33" s="59"/>
      <c r="E33" s="59"/>
      <c r="F33" s="59"/>
      <c r="G33" s="59"/>
      <c r="H33" s="59"/>
      <c r="I33" s="59"/>
      <c r="J33" s="59"/>
      <c r="K33" s="60"/>
      <c r="L33" s="40">
        <f>L11</f>
        <v>20373520</v>
      </c>
      <c r="M33" s="38">
        <f>M32</f>
        <v>0</v>
      </c>
      <c r="N33" s="34"/>
    </row>
    <row r="34" spans="2:14" ht="13.5" customHeight="1">
      <c r="B34" s="58" t="s">
        <v>25</v>
      </c>
      <c r="C34" s="59"/>
      <c r="D34" s="59"/>
      <c r="E34" s="59"/>
      <c r="F34" s="59"/>
      <c r="G34" s="59"/>
      <c r="H34" s="59"/>
      <c r="I34" s="59"/>
      <c r="J34" s="59"/>
      <c r="K34" s="60"/>
      <c r="L34" s="34"/>
      <c r="M34" s="38">
        <f>SUM(P11:P31)</f>
        <v>0</v>
      </c>
      <c r="N34" s="34"/>
    </row>
    <row r="35" spans="2:14" ht="13.5" customHeight="1">
      <c r="B35" s="58" t="s">
        <v>101</v>
      </c>
      <c r="C35" s="59"/>
      <c r="D35" s="59"/>
      <c r="E35" s="59"/>
      <c r="F35" s="59"/>
      <c r="G35" s="59"/>
      <c r="H35" s="59"/>
      <c r="I35" s="59"/>
      <c r="J35" s="59"/>
      <c r="K35" s="60"/>
      <c r="L35" s="34"/>
      <c r="M35" s="38">
        <f>M33+M34</f>
        <v>0</v>
      </c>
      <c r="N35" s="34"/>
    </row>
  </sheetData>
  <sheetProtection/>
  <mergeCells count="25">
    <mergeCell ref="B33:K33"/>
    <mergeCell ref="B34:K34"/>
    <mergeCell ref="B35:K35"/>
    <mergeCell ref="H7:H8"/>
    <mergeCell ref="I7:I8"/>
    <mergeCell ref="J7:J8"/>
    <mergeCell ref="K7:K8"/>
    <mergeCell ref="M7:M8"/>
    <mergeCell ref="B2:N2"/>
    <mergeCell ref="B4:J4"/>
    <mergeCell ref="B7:B8"/>
    <mergeCell ref="C7:C8"/>
    <mergeCell ref="D7:D8"/>
    <mergeCell ref="E7:E8"/>
    <mergeCell ref="F7:F8"/>
    <mergeCell ref="O7:O8"/>
    <mergeCell ref="P7:P8"/>
    <mergeCell ref="N7:N8"/>
    <mergeCell ref="B9:B32"/>
    <mergeCell ref="C9:J9"/>
    <mergeCell ref="C32:J32"/>
    <mergeCell ref="L7:L8"/>
    <mergeCell ref="L11:L31"/>
    <mergeCell ref="N11:N31"/>
    <mergeCell ref="G7:G8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4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24</v>
      </c>
      <c r="C2" s="1"/>
      <c r="D2" s="1"/>
      <c r="E2" s="2" t="s">
        <v>31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'DIALAB d.o.o. - specifikacija'!L33</f>
        <v>20373520</v>
      </c>
      <c r="F6" s="11">
        <f>'DIALAB d.o.o. - specifikacija'!M33</f>
        <v>0</v>
      </c>
      <c r="G6" s="12">
        <f>'DIALAB d.o.o. - specifikacija'!M35</f>
        <v>0</v>
      </c>
    </row>
    <row r="7" spans="2:7" ht="24.75" customHeight="1" thickBot="1">
      <c r="B7" s="4" t="s">
        <v>6</v>
      </c>
      <c r="C7" s="13" t="s">
        <v>7</v>
      </c>
      <c r="D7" s="3"/>
      <c r="E7" s="61" t="s">
        <v>8</v>
      </c>
      <c r="F7" s="62"/>
      <c r="G7" s="63"/>
    </row>
    <row r="8" spans="2:7" ht="20.25" customHeight="1" thickBot="1">
      <c r="B8" s="9"/>
      <c r="C8" s="10"/>
      <c r="D8" s="3"/>
      <c r="E8" s="14">
        <f>E6/1000</f>
        <v>20373.52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1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2020-04-26T18:27:55Z</dcterms:modified>
  <cp:category/>
  <cp:version/>
  <cp:contentType/>
  <cp:contentStatus/>
</cp:coreProperties>
</file>