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7" activeTab="0"/>
  </bookViews>
  <sheets>
    <sheet name="Vivogen d.o.o.- specifikacija" sheetId="1" r:id="rId1"/>
    <sheet name="Vivogen d.o.o. - Obrazac KVI" sheetId="2" r:id="rId2"/>
  </sheets>
  <definedNames>
    <definedName name="_xlnm.Print_Area" localSheetId="1">'Vivogen d.o.o. - Obrazac KVI'!$A$1:$H$22</definedName>
    <definedName name="_xlnm.Print_Area" localSheetId="0">'Vivogen d.o.o.- specifikacija'!$B$1:$P$5</definedName>
  </definedNames>
  <calcPr fullCalcOnLoad="1"/>
</workbook>
</file>

<file path=xl/sharedStrings.xml><?xml version="1.0" encoding="utf-8"?>
<sst xmlns="http://schemas.openxmlformats.org/spreadsheetml/2006/main" count="136" uniqueCount="98">
  <si>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</si>
  <si>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</si>
  <si>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</si>
  <si>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</si>
  <si>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</si>
  <si>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</si>
  <si>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</si>
  <si>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</si>
  <si>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</si>
  <si>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</si>
  <si>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</si>
  <si>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</si>
  <si>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</si>
  <si>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</si>
  <si>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</si>
  <si>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</si>
  <si>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</si>
  <si>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</si>
  <si>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</si>
  <si>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</si>
  <si>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</si>
  <si>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</si>
  <si>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</si>
  <si>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</si>
  <si>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</si>
  <si>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</si>
  <si>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</si>
  <si>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</si>
  <si>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</si>
  <si>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</si>
  <si>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</si>
  <si>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</si>
  <si>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</si>
  <si>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</si>
  <si>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</si>
  <si>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</si>
  <si>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</si>
  <si>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</si>
  <si>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</si>
  <si>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</si>
  <si>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</si>
  <si>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</si>
  <si>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Шифра предметног добра</t>
  </si>
  <si>
    <t>Број партије</t>
  </si>
  <si>
    <t>Назив партије</t>
  </si>
  <si>
    <t>Стопа ПДВ-а</t>
  </si>
  <si>
    <t>УКУПНА ВРЕДНОСТ  СА ПДВ-ом</t>
  </si>
  <si>
    <t>Vivogen  d.o.o.</t>
  </si>
  <si>
    <t>Назив добављача: Vivogen  d.o.o.</t>
  </si>
  <si>
    <t>Партија 140</t>
  </si>
  <si>
    <t>Laboratorijski testovi i reagensi za analize genotipizacije (PCR)</t>
  </si>
  <si>
    <t>TaqMan SNP Genotyping Assay</t>
  </si>
  <si>
    <t>Thermo Fisher Scientific</t>
  </si>
  <si>
    <t>TAQMAN SNP ASSAYS MTO HUMAN ,4351379</t>
  </si>
  <si>
    <t>187 µl</t>
  </si>
  <si>
    <t>Univerzalni PCR Master Mix sa ROX</t>
  </si>
  <si>
    <t>TAQMAN UNIV MMIX 5ML EACH,4304437</t>
  </si>
  <si>
    <t>5 ML</t>
  </si>
  <si>
    <t>Kit za reverznu transkripciju sa inhibitorom</t>
  </si>
  <si>
    <t xml:space="preserve"> TF,HIGH CAP CDNA REV TRANS KIT (200 RXN),4374966</t>
  </si>
  <si>
    <t>150 тестова</t>
  </si>
  <si>
    <t xml:space="preserve">Optical Adhesive Covers - transparent microplate sealer </t>
  </si>
  <si>
    <t>FG,OPTICAL ADHESIVE COVERS EACH,4311971</t>
  </si>
  <si>
    <t>100 ком</t>
  </si>
  <si>
    <t>3130 POP-6TM POLYMER, 7 ml</t>
  </si>
  <si>
    <t>3130 POP-6TM POLYMER EA,4352757</t>
  </si>
  <si>
    <t>7ml</t>
  </si>
  <si>
    <t>BUFFER (10X) WITH EDTA, 25 ml</t>
  </si>
  <si>
    <t xml:space="preserve"> BUFFER (10X) WITH EDTA 25 ML,402824</t>
  </si>
  <si>
    <t>25 ml</t>
  </si>
  <si>
    <t>CAPILLARY ARRAY 4X36 CM</t>
  </si>
  <si>
    <t>CAPILLARY ARRAY 4 x 36 CM,4333464</t>
  </si>
  <si>
    <t>4x36 cm</t>
  </si>
  <si>
    <t>HI-DI FORMAMIDE BOTTLE,25 ml</t>
  </si>
  <si>
    <t>HI-DI FORMAMIDE BOTTLE 25 ML,4311320</t>
  </si>
  <si>
    <t>MICROAMP 96-WELL RXN PLATE  bez barkoda</t>
  </si>
  <si>
    <t>MICROAMP 96-WELL RXN PLATE, N8010560</t>
  </si>
  <si>
    <t>SEPTA STRIP,96 WELL TRAY</t>
  </si>
  <si>
    <t>SEPTA STRIP,96 WELL TRAY EA,4315933</t>
  </si>
  <si>
    <t>BDT V3.1 SEQ STD KIT</t>
  </si>
  <si>
    <t>BDT V3.1 SEQ STD KIT EACH,4336935</t>
  </si>
  <si>
    <t>100 reakcija</t>
  </si>
  <si>
    <t>BDT V1.1 SEQ STD KIT</t>
  </si>
  <si>
    <t>BDT V1.1 SEQ STD KIT EACH,4336791</t>
  </si>
  <si>
    <t>Укупно за партију 140:</t>
  </si>
  <si>
    <t>УКУПНА ВРЕДНОСТ  БЕЗ ПДВ-а</t>
  </si>
  <si>
    <t>RGN203312</t>
  </si>
  <si>
    <t>RGN203313</t>
  </si>
  <si>
    <t>RGN203314</t>
  </si>
  <si>
    <t>RGN203315</t>
  </si>
  <si>
    <t>RGN203316</t>
  </si>
  <si>
    <t>RGN203317</t>
  </si>
  <si>
    <t>RGN203318</t>
  </si>
  <si>
    <t>RGN203319</t>
  </si>
  <si>
    <t>RGN203320</t>
  </si>
  <si>
    <t>RGN203321</t>
  </si>
  <si>
    <t>RGN203322</t>
  </si>
  <si>
    <t>RGN203323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</si>
</sst>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7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9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60" fillId="0" borderId="0" xfId="95" applyFont="1" applyAlignment="1">
      <alignment wrapText="1"/>
      <protection/>
    </xf>
    <xf numFmtId="0" fontId="61" fillId="0" borderId="0" xfId="95" applyFont="1" applyAlignment="1">
      <alignment wrapText="1"/>
      <protection/>
    </xf>
    <xf numFmtId="4" fontId="57" fillId="0" borderId="20" xfId="95" applyNumberFormat="1" applyFont="1" applyBorder="1" applyAlignment="1">
      <alignment vertical="center" wrapText="1"/>
      <protection/>
    </xf>
    <xf numFmtId="4" fontId="57" fillId="0" borderId="22" xfId="95" applyNumberFormat="1" applyFont="1" applyBorder="1" applyAlignment="1">
      <alignment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  <xf numFmtId="3" fontId="57" fillId="0" borderId="23" xfId="95" applyNumberFormat="1" applyFont="1" applyBorder="1" applyAlignment="1">
      <alignment vertical="center" wrapText="1"/>
      <protection/>
    </xf>
    <xf numFmtId="3" fontId="57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7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0" fillId="56" borderId="0" xfId="0" applyFill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9" fontId="60" fillId="56" borderId="19" xfId="0" applyNumberFormat="1" applyFont="1" applyFill="1" applyBorder="1" applyAlignment="1">
      <alignment/>
    </xf>
    <xf numFmtId="4" fontId="60" fillId="56" borderId="19" xfId="0" applyNumberFormat="1" applyFont="1" applyFill="1" applyBorder="1" applyAlignment="1">
      <alignment/>
    </xf>
    <xf numFmtId="4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9" fontId="0" fillId="56" borderId="19" xfId="0" applyNumberFormat="1" applyFont="1" applyFill="1" applyBorder="1" applyAlignment="1">
      <alignment horizontal="center" vertical="center"/>
    </xf>
    <xf numFmtId="4" fontId="0" fillId="56" borderId="19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57" borderId="19" xfId="94" applyFont="1" applyFill="1" applyBorder="1" applyAlignment="1">
      <alignment vertical="center" wrapText="1"/>
      <protection/>
    </xf>
    <xf numFmtId="4" fontId="60" fillId="0" borderId="19" xfId="0" applyNumberFormat="1" applyFont="1" applyBorder="1" applyAlignment="1">
      <alignment/>
    </xf>
    <xf numFmtId="0" fontId="24" fillId="57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4" fontId="25" fillId="57" borderId="19" xfId="94" applyNumberFormat="1" applyFont="1" applyFill="1" applyBorder="1" applyAlignment="1">
      <alignment vertical="center" wrapText="1"/>
      <protection/>
    </xf>
    <xf numFmtId="1" fontId="60" fillId="56" borderId="19" xfId="0" applyNumberFormat="1" applyFont="1" applyFill="1" applyBorder="1" applyAlignment="1">
      <alignment/>
    </xf>
    <xf numFmtId="1" fontId="24" fillId="56" borderId="19" xfId="0" applyNumberFormat="1" applyFont="1" applyFill="1" applyBorder="1" applyAlignment="1">
      <alignment horizontal="center" vertical="center" wrapText="1"/>
    </xf>
    <xf numFmtId="1" fontId="0" fillId="56" borderId="19" xfId="0" applyNumberFormat="1" applyFont="1" applyFill="1" applyBorder="1" applyAlignment="1">
      <alignment horizontal="center" vertical="center"/>
    </xf>
    <xf numFmtId="1" fontId="25" fillId="57" borderId="19" xfId="94" applyNumberFormat="1" applyFont="1" applyFill="1" applyBorder="1" applyAlignment="1">
      <alignment vertical="center" wrapText="1"/>
      <protection/>
    </xf>
    <xf numFmtId="1" fontId="0" fillId="56" borderId="0" xfId="0" applyNumberForma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left" vertical="center"/>
    </xf>
    <xf numFmtId="0" fontId="57" fillId="0" borderId="25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right" vertical="center"/>
    </xf>
    <xf numFmtId="0" fontId="25" fillId="57" borderId="25" xfId="94" applyFont="1" applyFill="1" applyBorder="1" applyAlignment="1">
      <alignment horizontal="right" vertical="center" wrapText="1"/>
      <protection/>
    </xf>
    <xf numFmtId="0" fontId="25" fillId="57" borderId="26" xfId="94" applyFont="1" applyFill="1" applyBorder="1" applyAlignment="1">
      <alignment horizontal="right" vertical="center" wrapText="1"/>
      <protection/>
    </xf>
    <xf numFmtId="0" fontId="25" fillId="57" borderId="27" xfId="94" applyFont="1" applyFill="1" applyBorder="1" applyAlignment="1">
      <alignment horizontal="right" vertical="center" wrapText="1"/>
      <protection/>
    </xf>
    <xf numFmtId="4" fontId="0" fillId="56" borderId="28" xfId="0" applyNumberFormat="1" applyFont="1" applyFill="1" applyBorder="1" applyAlignment="1">
      <alignment horizontal="center" vertical="center"/>
    </xf>
    <xf numFmtId="4" fontId="0" fillId="56" borderId="29" xfId="0" applyNumberFormat="1" applyFont="1" applyFill="1" applyBorder="1" applyAlignment="1">
      <alignment horizontal="center" vertical="center"/>
    </xf>
    <xf numFmtId="4" fontId="0" fillId="56" borderId="30" xfId="0" applyNumberFormat="1" applyFont="1" applyFill="1" applyBorder="1" applyAlignment="1">
      <alignment horizontal="center" vertical="center"/>
    </xf>
    <xf numFmtId="1" fontId="0" fillId="56" borderId="28" xfId="0" applyNumberFormat="1" applyFont="1" applyFill="1" applyBorder="1" applyAlignment="1">
      <alignment horizontal="center" vertical="center"/>
    </xf>
    <xf numFmtId="1" fontId="0" fillId="56" borderId="29" xfId="0" applyNumberFormat="1" applyFont="1" applyFill="1" applyBorder="1" applyAlignment="1">
      <alignment horizontal="center" vertical="center"/>
    </xf>
    <xf numFmtId="1" fontId="0" fillId="56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/>
    </xf>
    <xf numFmtId="4" fontId="57" fillId="55" borderId="23" xfId="95" applyNumberFormat="1" applyFont="1" applyFill="1" applyBorder="1" applyAlignment="1">
      <alignment horizontal="center" vertical="center" wrapText="1"/>
      <protection/>
    </xf>
    <xf numFmtId="4" fontId="57" fillId="55" borderId="31" xfId="95" applyNumberFormat="1" applyFont="1" applyFill="1" applyBorder="1" applyAlignment="1">
      <alignment horizontal="center" vertical="center" wrapText="1"/>
      <protection/>
    </xf>
    <xf numFmtId="4" fontId="57" fillId="55" borderId="32" xfId="95" applyNumberFormat="1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5"/>
  <sheetViews>
    <sheetView tabSelected="1" zoomScalePageLayoutView="0" workbookViewId="0" topLeftCell="A1">
      <selection activeCell="E10" sqref="E10:E21"/>
    </sheetView>
  </sheetViews>
  <sheetFormatPr defaultColWidth="9.140625" defaultRowHeight="12.75"/>
  <cols>
    <col min="2" max="2" width="14.140625" style="0" customWidth="1"/>
    <col min="3" max="3" width="8.57421875" style="0" customWidth="1"/>
    <col min="4" max="6" width="17.421875" style="0" customWidth="1"/>
    <col min="7" max="7" width="14.57421875" style="0" customWidth="1"/>
    <col min="8" max="8" width="17.00390625" style="0" customWidth="1"/>
    <col min="9" max="9" width="13.8515625" style="0" customWidth="1"/>
    <col min="10" max="10" width="13.140625" style="0" customWidth="1"/>
    <col min="11" max="11" width="10.8515625" style="0" customWidth="1"/>
    <col min="12" max="12" width="11.7109375" style="21" hidden="1" customWidth="1"/>
    <col min="13" max="13" width="11.7109375" style="0" bestFit="1" customWidth="1"/>
    <col min="14" max="14" width="10.140625" style="51" hidden="1" customWidth="1"/>
    <col min="15" max="15" width="14.00390625" style="21" hidden="1" customWidth="1"/>
    <col min="16" max="16" width="14.140625" style="45" hidden="1" customWidth="1"/>
  </cols>
  <sheetData>
    <row r="2" spans="2:16" ht="12.75">
      <c r="B2" s="66" t="s">
        <v>22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4" spans="2:16" ht="12.75">
      <c r="B4" s="67" t="s">
        <v>48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6" spans="2:16" ht="14.25">
      <c r="B6" s="22" t="s">
        <v>43</v>
      </c>
      <c r="C6" s="23" t="s">
        <v>44</v>
      </c>
      <c r="D6" s="23"/>
      <c r="E6" s="23"/>
      <c r="F6" s="23"/>
      <c r="G6" s="23"/>
      <c r="H6" s="23"/>
      <c r="I6" s="23"/>
      <c r="J6" s="23"/>
      <c r="K6" s="30"/>
      <c r="L6" s="37"/>
      <c r="M6" s="41"/>
      <c r="N6" s="47"/>
      <c r="O6" s="26"/>
      <c r="P6" s="27"/>
    </row>
    <row r="7" spans="2:16" s="39" customFormat="1" ht="51">
      <c r="B7" s="24" t="s">
        <v>31</v>
      </c>
      <c r="C7" s="24" t="s">
        <v>32</v>
      </c>
      <c r="D7" s="25" t="s">
        <v>33</v>
      </c>
      <c r="E7" s="25" t="s">
        <v>42</v>
      </c>
      <c r="F7" s="22" t="s">
        <v>34</v>
      </c>
      <c r="G7" s="25" t="s">
        <v>35</v>
      </c>
      <c r="H7" s="25" t="s">
        <v>1</v>
      </c>
      <c r="I7" s="25" t="s">
        <v>36</v>
      </c>
      <c r="J7" s="31" t="s">
        <v>26</v>
      </c>
      <c r="K7" s="38" t="s">
        <v>27</v>
      </c>
      <c r="L7" s="28" t="s">
        <v>40</v>
      </c>
      <c r="M7" s="38" t="s">
        <v>37</v>
      </c>
      <c r="N7" s="48" t="s">
        <v>41</v>
      </c>
      <c r="O7" s="29" t="s">
        <v>45</v>
      </c>
      <c r="P7" s="28" t="s">
        <v>38</v>
      </c>
    </row>
    <row r="8" spans="2:16" ht="12.75">
      <c r="B8" s="52" t="s">
        <v>49</v>
      </c>
      <c r="C8" s="53" t="s">
        <v>50</v>
      </c>
      <c r="D8" s="53"/>
      <c r="E8" s="53"/>
      <c r="F8" s="53"/>
      <c r="G8" s="53"/>
      <c r="H8" s="53"/>
      <c r="I8" s="53"/>
      <c r="J8" s="54"/>
      <c r="K8" s="30"/>
      <c r="L8" s="37"/>
      <c r="M8" s="30"/>
      <c r="N8" s="49"/>
      <c r="O8" s="36"/>
      <c r="P8" s="37"/>
    </row>
    <row r="9" spans="2:16" ht="51">
      <c r="B9" s="52"/>
      <c r="C9" s="24" t="s">
        <v>32</v>
      </c>
      <c r="D9" s="25" t="s">
        <v>33</v>
      </c>
      <c r="E9" s="25" t="s">
        <v>42</v>
      </c>
      <c r="F9" s="42" t="s">
        <v>34</v>
      </c>
      <c r="G9" s="43" t="s">
        <v>35</v>
      </c>
      <c r="H9" s="25" t="s">
        <v>1</v>
      </c>
      <c r="I9" s="25" t="s">
        <v>36</v>
      </c>
      <c r="J9" s="31" t="s">
        <v>26</v>
      </c>
      <c r="K9" s="32" t="s">
        <v>27</v>
      </c>
      <c r="L9" s="28" t="s">
        <v>40</v>
      </c>
      <c r="M9" s="32" t="s">
        <v>37</v>
      </c>
      <c r="N9" s="48" t="s">
        <v>41</v>
      </c>
      <c r="O9" s="29" t="s">
        <v>45</v>
      </c>
      <c r="P9" s="28" t="s">
        <v>38</v>
      </c>
    </row>
    <row r="10" spans="2:16" ht="33.75">
      <c r="B10" s="52"/>
      <c r="C10" s="33">
        <v>1</v>
      </c>
      <c r="D10" s="34" t="s">
        <v>51</v>
      </c>
      <c r="E10" s="71" t="s">
        <v>86</v>
      </c>
      <c r="F10" s="34" t="s">
        <v>52</v>
      </c>
      <c r="G10" s="44" t="s">
        <v>53</v>
      </c>
      <c r="H10" s="33" t="s">
        <v>39</v>
      </c>
      <c r="I10" s="34" t="s">
        <v>54</v>
      </c>
      <c r="J10" s="35"/>
      <c r="K10" s="30">
        <v>52200</v>
      </c>
      <c r="L10" s="60">
        <v>4199820</v>
      </c>
      <c r="M10" s="30">
        <f>J10*K10</f>
        <v>0</v>
      </c>
      <c r="N10" s="63">
        <v>1</v>
      </c>
      <c r="O10" s="36">
        <v>0.2</v>
      </c>
      <c r="P10" s="37">
        <f>M10*O10</f>
        <v>0</v>
      </c>
    </row>
    <row r="11" spans="2:16" ht="33.75">
      <c r="B11" s="52"/>
      <c r="C11" s="33">
        <v>2</v>
      </c>
      <c r="D11" s="34" t="s">
        <v>55</v>
      </c>
      <c r="E11" s="71" t="s">
        <v>87</v>
      </c>
      <c r="F11" s="34" t="s">
        <v>52</v>
      </c>
      <c r="G11" s="44" t="s">
        <v>56</v>
      </c>
      <c r="H11" s="33" t="s">
        <v>39</v>
      </c>
      <c r="I11" s="34" t="s">
        <v>57</v>
      </c>
      <c r="J11" s="35"/>
      <c r="K11" s="30">
        <v>39800</v>
      </c>
      <c r="L11" s="61"/>
      <c r="M11" s="30">
        <f aca="true" t="shared" si="0" ref="M11:M21">J11*K11</f>
        <v>0</v>
      </c>
      <c r="N11" s="64"/>
      <c r="O11" s="36">
        <v>0.2</v>
      </c>
      <c r="P11" s="37">
        <f aca="true" t="shared" si="1" ref="P11:P21">M11*O11</f>
        <v>0</v>
      </c>
    </row>
    <row r="12" spans="2:16" ht="45">
      <c r="B12" s="52"/>
      <c r="C12" s="33">
        <v>3</v>
      </c>
      <c r="D12" s="34" t="s">
        <v>58</v>
      </c>
      <c r="E12" s="71" t="s">
        <v>88</v>
      </c>
      <c r="F12" s="34" t="s">
        <v>52</v>
      </c>
      <c r="G12" s="44" t="s">
        <v>59</v>
      </c>
      <c r="H12" s="33" t="s">
        <v>39</v>
      </c>
      <c r="I12" s="34" t="s">
        <v>60</v>
      </c>
      <c r="J12" s="35"/>
      <c r="K12" s="30">
        <v>63800</v>
      </c>
      <c r="L12" s="61"/>
      <c r="M12" s="30">
        <f t="shared" si="0"/>
        <v>0</v>
      </c>
      <c r="N12" s="64"/>
      <c r="O12" s="36">
        <v>0.2</v>
      </c>
      <c r="P12" s="37">
        <f t="shared" si="1"/>
        <v>0</v>
      </c>
    </row>
    <row r="13" spans="2:16" ht="51">
      <c r="B13" s="52"/>
      <c r="C13" s="33">
        <v>4</v>
      </c>
      <c r="D13" s="34" t="s">
        <v>61</v>
      </c>
      <c r="E13" s="71" t="s">
        <v>89</v>
      </c>
      <c r="F13" s="34" t="s">
        <v>52</v>
      </c>
      <c r="G13" s="44" t="s">
        <v>62</v>
      </c>
      <c r="H13" s="33" t="s">
        <v>39</v>
      </c>
      <c r="I13" s="34" t="s">
        <v>63</v>
      </c>
      <c r="J13" s="35"/>
      <c r="K13" s="30">
        <v>19200</v>
      </c>
      <c r="L13" s="61"/>
      <c r="M13" s="30">
        <f t="shared" si="0"/>
        <v>0</v>
      </c>
      <c r="N13" s="64"/>
      <c r="O13" s="36">
        <v>0.2</v>
      </c>
      <c r="P13" s="37">
        <f t="shared" si="1"/>
        <v>0</v>
      </c>
    </row>
    <row r="14" spans="2:16" ht="33.75">
      <c r="B14" s="52"/>
      <c r="C14" s="33">
        <v>5</v>
      </c>
      <c r="D14" s="34" t="s">
        <v>64</v>
      </c>
      <c r="E14" s="71" t="s">
        <v>90</v>
      </c>
      <c r="F14" s="34" t="s">
        <v>52</v>
      </c>
      <c r="G14" s="44" t="s">
        <v>65</v>
      </c>
      <c r="H14" s="33" t="s">
        <v>39</v>
      </c>
      <c r="I14" s="34" t="s">
        <v>66</v>
      </c>
      <c r="J14" s="35"/>
      <c r="K14" s="30">
        <v>72600</v>
      </c>
      <c r="L14" s="61"/>
      <c r="M14" s="30">
        <f t="shared" si="0"/>
        <v>0</v>
      </c>
      <c r="N14" s="64"/>
      <c r="O14" s="36">
        <v>0.2</v>
      </c>
      <c r="P14" s="37">
        <f t="shared" si="1"/>
        <v>0</v>
      </c>
    </row>
    <row r="15" spans="2:16" ht="33.75">
      <c r="B15" s="52"/>
      <c r="C15" s="33">
        <v>6</v>
      </c>
      <c r="D15" s="34" t="s">
        <v>67</v>
      </c>
      <c r="E15" s="71" t="s">
        <v>91</v>
      </c>
      <c r="F15" s="34" t="s">
        <v>52</v>
      </c>
      <c r="G15" s="44" t="s">
        <v>68</v>
      </c>
      <c r="H15" s="33" t="s">
        <v>39</v>
      </c>
      <c r="I15" s="34" t="s">
        <v>69</v>
      </c>
      <c r="J15" s="35"/>
      <c r="K15" s="30">
        <v>14400</v>
      </c>
      <c r="L15" s="61"/>
      <c r="M15" s="30">
        <f t="shared" si="0"/>
        <v>0</v>
      </c>
      <c r="N15" s="64"/>
      <c r="O15" s="36">
        <v>0.2</v>
      </c>
      <c r="P15" s="37">
        <f t="shared" si="1"/>
        <v>0</v>
      </c>
    </row>
    <row r="16" spans="2:16" ht="33.75">
      <c r="B16" s="52"/>
      <c r="C16" s="33">
        <v>7</v>
      </c>
      <c r="D16" s="34" t="s">
        <v>70</v>
      </c>
      <c r="E16" s="71" t="s">
        <v>92</v>
      </c>
      <c r="F16" s="34" t="s">
        <v>52</v>
      </c>
      <c r="G16" s="44" t="s">
        <v>71</v>
      </c>
      <c r="H16" s="33" t="s">
        <v>39</v>
      </c>
      <c r="I16" s="34" t="s">
        <v>72</v>
      </c>
      <c r="J16" s="35"/>
      <c r="K16" s="30">
        <v>94800</v>
      </c>
      <c r="L16" s="61"/>
      <c r="M16" s="30">
        <f t="shared" si="0"/>
        <v>0</v>
      </c>
      <c r="N16" s="64"/>
      <c r="O16" s="36">
        <v>0.2</v>
      </c>
      <c r="P16" s="37">
        <f t="shared" si="1"/>
        <v>0</v>
      </c>
    </row>
    <row r="17" spans="2:16" ht="33.75">
      <c r="B17" s="52"/>
      <c r="C17" s="33">
        <v>8</v>
      </c>
      <c r="D17" s="34" t="s">
        <v>73</v>
      </c>
      <c r="E17" s="71" t="s">
        <v>93</v>
      </c>
      <c r="F17" s="34" t="s">
        <v>52</v>
      </c>
      <c r="G17" s="44" t="s">
        <v>74</v>
      </c>
      <c r="H17" s="33" t="s">
        <v>39</v>
      </c>
      <c r="I17" s="34" t="s">
        <v>69</v>
      </c>
      <c r="J17" s="35"/>
      <c r="K17" s="30">
        <v>4950</v>
      </c>
      <c r="L17" s="61"/>
      <c r="M17" s="30">
        <f t="shared" si="0"/>
        <v>0</v>
      </c>
      <c r="N17" s="64"/>
      <c r="O17" s="36">
        <v>0.2</v>
      </c>
      <c r="P17" s="37">
        <f t="shared" si="1"/>
        <v>0</v>
      </c>
    </row>
    <row r="18" spans="2:16" ht="38.25">
      <c r="B18" s="52"/>
      <c r="C18" s="33">
        <v>9</v>
      </c>
      <c r="D18" s="34" t="s">
        <v>75</v>
      </c>
      <c r="E18" s="71" t="s">
        <v>94</v>
      </c>
      <c r="F18" s="34" t="s">
        <v>52</v>
      </c>
      <c r="G18" s="44" t="s">
        <v>76</v>
      </c>
      <c r="H18" s="33" t="s">
        <v>39</v>
      </c>
      <c r="I18" s="34">
        <v>1</v>
      </c>
      <c r="J18" s="35"/>
      <c r="K18" s="30">
        <v>6900</v>
      </c>
      <c r="L18" s="61"/>
      <c r="M18" s="30">
        <f t="shared" si="0"/>
        <v>0</v>
      </c>
      <c r="N18" s="64"/>
      <c r="O18" s="36">
        <v>0.2</v>
      </c>
      <c r="P18" s="37">
        <f t="shared" si="1"/>
        <v>0</v>
      </c>
    </row>
    <row r="19" spans="2:16" ht="33.75">
      <c r="B19" s="52"/>
      <c r="C19" s="33">
        <v>10</v>
      </c>
      <c r="D19" s="34" t="s">
        <v>77</v>
      </c>
      <c r="E19" s="71" t="s">
        <v>95</v>
      </c>
      <c r="F19" s="34" t="s">
        <v>52</v>
      </c>
      <c r="G19" s="44" t="s">
        <v>78</v>
      </c>
      <c r="H19" s="33" t="s">
        <v>39</v>
      </c>
      <c r="I19" s="34">
        <v>1</v>
      </c>
      <c r="J19" s="35"/>
      <c r="K19" s="30">
        <v>39200</v>
      </c>
      <c r="L19" s="61"/>
      <c r="M19" s="30">
        <f t="shared" si="0"/>
        <v>0</v>
      </c>
      <c r="N19" s="64"/>
      <c r="O19" s="36">
        <v>0.2</v>
      </c>
      <c r="P19" s="37">
        <f t="shared" si="1"/>
        <v>0</v>
      </c>
    </row>
    <row r="20" spans="2:16" ht="25.5">
      <c r="B20" s="52"/>
      <c r="C20" s="33">
        <v>11</v>
      </c>
      <c r="D20" s="34" t="s">
        <v>79</v>
      </c>
      <c r="E20" s="71" t="s">
        <v>96</v>
      </c>
      <c r="F20" s="34" t="s">
        <v>52</v>
      </c>
      <c r="G20" s="44" t="s">
        <v>80</v>
      </c>
      <c r="H20" s="33" t="s">
        <v>39</v>
      </c>
      <c r="I20" s="34" t="s">
        <v>81</v>
      </c>
      <c r="J20" s="35"/>
      <c r="K20" s="30">
        <v>29340</v>
      </c>
      <c r="L20" s="61"/>
      <c r="M20" s="30">
        <f t="shared" si="0"/>
        <v>0</v>
      </c>
      <c r="N20" s="64"/>
      <c r="O20" s="36">
        <v>0.2</v>
      </c>
      <c r="P20" s="37">
        <f t="shared" si="1"/>
        <v>0</v>
      </c>
    </row>
    <row r="21" spans="2:16" ht="25.5">
      <c r="B21" s="52"/>
      <c r="C21" s="33">
        <v>12</v>
      </c>
      <c r="D21" s="34" t="s">
        <v>82</v>
      </c>
      <c r="E21" s="71" t="s">
        <v>97</v>
      </c>
      <c r="F21" s="34" t="s">
        <v>52</v>
      </c>
      <c r="G21" s="44" t="s">
        <v>83</v>
      </c>
      <c r="H21" s="33" t="s">
        <v>39</v>
      </c>
      <c r="I21" s="34" t="s">
        <v>81</v>
      </c>
      <c r="J21" s="35"/>
      <c r="K21" s="30">
        <v>40860</v>
      </c>
      <c r="L21" s="62"/>
      <c r="M21" s="30">
        <f t="shared" si="0"/>
        <v>0</v>
      </c>
      <c r="N21" s="65"/>
      <c r="O21" s="36">
        <v>0.2</v>
      </c>
      <c r="P21" s="37">
        <f t="shared" si="1"/>
        <v>0</v>
      </c>
    </row>
    <row r="22" spans="2:16" ht="12.75">
      <c r="B22" s="52"/>
      <c r="C22" s="55" t="s">
        <v>84</v>
      </c>
      <c r="D22" s="55"/>
      <c r="E22" s="55"/>
      <c r="F22" s="55"/>
      <c r="G22" s="55"/>
      <c r="H22" s="55"/>
      <c r="I22" s="55"/>
      <c r="J22" s="56"/>
      <c r="K22" s="30"/>
      <c r="L22" s="37">
        <v>4199820</v>
      </c>
      <c r="M22" s="30">
        <f>SUM(M10:M21)</f>
        <v>0</v>
      </c>
      <c r="N22" s="49"/>
      <c r="O22" s="36"/>
      <c r="P22" s="37">
        <f>SUM(P10:P21)</f>
        <v>0</v>
      </c>
    </row>
    <row r="23" spans="2:16" ht="12.75" customHeight="1">
      <c r="B23" s="57" t="s">
        <v>85</v>
      </c>
      <c r="C23" s="58"/>
      <c r="D23" s="58"/>
      <c r="E23" s="58"/>
      <c r="F23" s="58"/>
      <c r="G23" s="58"/>
      <c r="H23" s="58"/>
      <c r="I23" s="58"/>
      <c r="J23" s="58"/>
      <c r="K23" s="59"/>
      <c r="L23" s="46">
        <f>L22</f>
        <v>4199820</v>
      </c>
      <c r="M23" s="46">
        <f>M22</f>
        <v>0</v>
      </c>
      <c r="N23" s="50"/>
      <c r="O23" s="40"/>
      <c r="P23" s="40"/>
    </row>
    <row r="24" spans="2:16" ht="12.75">
      <c r="B24" s="57" t="s">
        <v>25</v>
      </c>
      <c r="C24" s="58"/>
      <c r="D24" s="58"/>
      <c r="E24" s="58"/>
      <c r="F24" s="58"/>
      <c r="G24" s="58"/>
      <c r="H24" s="58"/>
      <c r="I24" s="58"/>
      <c r="J24" s="58"/>
      <c r="K24" s="59"/>
      <c r="L24" s="40"/>
      <c r="M24" s="46">
        <f>P22</f>
        <v>0</v>
      </c>
      <c r="N24" s="50"/>
      <c r="O24" s="40"/>
      <c r="P24" s="40"/>
    </row>
    <row r="25" spans="2:16" ht="12.75" customHeight="1">
      <c r="B25" s="57" t="s">
        <v>46</v>
      </c>
      <c r="C25" s="58"/>
      <c r="D25" s="58"/>
      <c r="E25" s="58"/>
      <c r="F25" s="58"/>
      <c r="G25" s="58"/>
      <c r="H25" s="58"/>
      <c r="I25" s="58"/>
      <c r="J25" s="58"/>
      <c r="K25" s="59"/>
      <c r="L25" s="40"/>
      <c r="M25" s="46">
        <f>M23+M24</f>
        <v>0</v>
      </c>
      <c r="N25" s="50"/>
      <c r="O25" s="40"/>
      <c r="P25" s="40"/>
    </row>
  </sheetData>
  <sheetProtection/>
  <mergeCells count="10">
    <mergeCell ref="L10:L21"/>
    <mergeCell ref="N10:N21"/>
    <mergeCell ref="B2:P2"/>
    <mergeCell ref="B4:P4"/>
    <mergeCell ref="B8:B22"/>
    <mergeCell ref="C8:J8"/>
    <mergeCell ref="C22:J22"/>
    <mergeCell ref="B23:K23"/>
    <mergeCell ref="B24:K24"/>
    <mergeCell ref="B25:K25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'Vivogen d.o.o.- specifikacija'!L23</f>
        <v>4199820</v>
      </c>
      <c r="F6" s="11">
        <f>'Vivogen d.o.o.- specifikacija'!M23</f>
        <v>0</v>
      </c>
      <c r="G6" s="12">
        <f>'Vivogen d.o.o.- specifikacija'!M25</f>
        <v>0</v>
      </c>
    </row>
    <row r="7" spans="2:7" ht="24.75" customHeight="1" thickBot="1">
      <c r="B7" s="4" t="s">
        <v>6</v>
      </c>
      <c r="C7" s="13" t="s">
        <v>7</v>
      </c>
      <c r="D7" s="3"/>
      <c r="E7" s="68" t="s">
        <v>8</v>
      </c>
      <c r="F7" s="69"/>
      <c r="G7" s="70"/>
    </row>
    <row r="8" spans="2:7" ht="20.25" customHeight="1" thickBot="1">
      <c r="B8" s="9"/>
      <c r="C8" s="10"/>
      <c r="D8" s="3"/>
      <c r="E8" s="14">
        <f>E6/1000</f>
        <v>4199.82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2020-04-03T12:35:40Z</cp:lastPrinted>
  <dcterms:created xsi:type="dcterms:W3CDTF">2014-01-17T13:07:43Z</dcterms:created>
  <dcterms:modified xsi:type="dcterms:W3CDTF">2020-04-26T18:50:01Z</dcterms:modified>
  <cp:category/>
  <cp:version/>
  <cp:contentType/>
  <cp:contentStatus/>
</cp:coreProperties>
</file>