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9300" activeTab="0"/>
  </bookViews>
  <sheets>
    <sheet name="specifikacija" sheetId="1" r:id="rId1"/>
    <sheet name="Obrazac KVI" sheetId="2" r:id="rId2"/>
  </sheets>
  <externalReferences>
    <externalReference r:id="rId5"/>
  </externalReferences>
  <definedNames>
    <definedName name="_xlnm._FilterDatabase" localSheetId="0" hidden="1">'specifikacija'!$A$6:$N$92</definedName>
  </definedNames>
  <calcPr fullCalcOnLoad="1"/>
</workbook>
</file>

<file path=xl/sharedStrings.xml><?xml version="1.0" encoding="utf-8"?>
<sst xmlns="http://schemas.openxmlformats.org/spreadsheetml/2006/main" count="561" uniqueCount="383">
  <si>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</si>
  <si>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</si>
  <si>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</si>
  <si>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</si>
  <si>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</si>
  <si>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</si>
  <si>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</si>
  <si>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</si>
  <si>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</si>
  <si>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</si>
  <si>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</si>
  <si>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</si>
  <si>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</si>
  <si>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</si>
  <si>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</si>
  <si>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</si>
  <si>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</si>
  <si>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</si>
  <si>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</si>
  <si>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</si>
  <si>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</si>
  <si>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</si>
  <si>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</si>
  <si>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</si>
  <si>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</si>
  <si>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</si>
  <si>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</si>
  <si>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</si>
  <si>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</si>
  <si>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</si>
  <si>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</si>
  <si>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</si>
  <si>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</si>
  <si>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</si>
  <si>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</si>
  <si>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 xml:space="preserve">Укупна вредност
 без ПДВ-а </t>
  </si>
  <si>
    <t>Назив Партије</t>
  </si>
  <si>
    <t>Јачина/концентрација лека</t>
  </si>
  <si>
    <t>Број партије</t>
  </si>
  <si>
    <t>404-1-110/20-46</t>
  </si>
  <si>
    <t xml:space="preserve">Лекови са Листе Б и Листе Д Листе лекова </t>
  </si>
  <si>
    <t>rastvor za injekciju/infuziju</t>
  </si>
  <si>
    <t>ml</t>
  </si>
  <si>
    <t>PHOENIX PHARMA D.O.O.</t>
  </si>
  <si>
    <t>OLICLINOMEL N4-550E</t>
  </si>
  <si>
    <t>Baxter SA</t>
  </si>
  <si>
    <t>emulzija za infuziju</t>
  </si>
  <si>
    <t>2000 ml (11,39 g/l + 6,33 g/l + 5,67 g/l + 2,64 g/l + 3,3 g/l + 4,02 g/l + 3,19 g/l + 2,2 g/l + 3,08 g/l + 3,74 g/l + 2,75 g/l + 2,31 g/l + 0,99 g/l + 0,22 g/l + 3,19 g/l + 2,45 g/l + 5,36 g/l + 2,98 g/l + 1,12 g/l + 200 g/l + 0,74 g/l + 100 g/l)</t>
  </si>
  <si>
    <t>alanin, arginin, glicin, histidin, izoleucin, lizin, metionin, fenilalanin, prolin, serin, treonin, triptofan, tirozin, valin, natrijum-acetat, natrijum-glicerofosfat, kalijum-hlorid, magnezijum-hlorid, glukoza, kalcijum-hlorid, maslinovo i sojino ulje, mešavina za centralni i periferni venski kateter, do 1250 kcal, 2000 ml</t>
  </si>
  <si>
    <t>esomeprazol 40 mg</t>
  </si>
  <si>
    <t>0122814/0122816</t>
  </si>
  <si>
    <t>PEPTIX/SOLEZOL</t>
  </si>
  <si>
    <t>Hemofarm AD VRSAC/Anfarm Hellas S.A.</t>
  </si>
  <si>
    <t>prašak za rastvor za injekciju/infuziju</t>
  </si>
  <si>
    <t>40 mg</t>
  </si>
  <si>
    <t>hioscin-butilbromid 20 mg</t>
  </si>
  <si>
    <t>BUSCOPAN</t>
  </si>
  <si>
    <t>Boehringer Ingelheim Espana S.A.</t>
  </si>
  <si>
    <t>rastvor za injekciju</t>
  </si>
  <si>
    <t>20 mg/1 ml</t>
  </si>
  <si>
    <t xml:space="preserve">aprepitant </t>
  </si>
  <si>
    <t>EMEND</t>
  </si>
  <si>
    <t>Merck Sharp &amp; Dohme B.V.</t>
  </si>
  <si>
    <t>kapsula, tvrda</t>
  </si>
  <si>
    <t>1 po 125 mg, 2 po 80 mg</t>
  </si>
  <si>
    <t>budesonid</t>
  </si>
  <si>
    <t>BUDENOFALK</t>
  </si>
  <si>
    <t>Dr. Falk Pharma GmbH</t>
  </si>
  <si>
    <t>rektalna pena</t>
  </si>
  <si>
    <t xml:space="preserve"> 1,2 g (2 mg/doza)</t>
  </si>
  <si>
    <t>mesalazin 1 g</t>
  </si>
  <si>
    <t>PENTASA</t>
  </si>
  <si>
    <t>Ferring-Lečiva, A.S.</t>
  </si>
  <si>
    <t>rektalna suspenzija</t>
  </si>
  <si>
    <t>1 g/100 ml</t>
  </si>
  <si>
    <t>mesalazin 4 g</t>
  </si>
  <si>
    <t>Salofalk</t>
  </si>
  <si>
    <t>DR.FALK PHARMA GMBH</t>
  </si>
  <si>
    <t>4 g/60 ml</t>
  </si>
  <si>
    <t>enoksaparin 2000 i.j.</t>
  </si>
  <si>
    <t>CLEXANE</t>
  </si>
  <si>
    <t>Sanofi Winthrop Industrie; Chinoin Pharmaceutical AND Chemical Works Co.Ltd.,SANOFI WINTHROP INDUSTRIE-LE TRAIT</t>
  </si>
  <si>
    <t>2000 i.j./0,2 ml</t>
  </si>
  <si>
    <t>enoksaparin 4000 i.j.</t>
  </si>
  <si>
    <t>4000 i.j./0,4 ml</t>
  </si>
  <si>
    <t>enoksaparin 6000 i.j.</t>
  </si>
  <si>
    <t>6000 i.j./0,6 ml</t>
  </si>
  <si>
    <t>enoksaparin 8000 i.j.</t>
  </si>
  <si>
    <t>8000 i.j./0,8 ml</t>
  </si>
  <si>
    <t>gvožđe (III) hidroksid saharoza kompleks 100 mg</t>
  </si>
  <si>
    <t>0060250/0060251</t>
  </si>
  <si>
    <t>FERROVIN/FERRUM Sandoz</t>
  </si>
  <si>
    <t>Rafarm S.A./Salutas Pharma GMBH</t>
  </si>
  <si>
    <t>rastvor za injekciju/infuziju/ koncentrat za rastvor za infuziju</t>
  </si>
  <si>
    <t>100 mg/5 ml</t>
  </si>
  <si>
    <t>hidroksokobalamin 2500 mcg</t>
  </si>
  <si>
    <t xml:space="preserve">OHB 12 </t>
  </si>
  <si>
    <t>Galenika AD BEOGRAD</t>
  </si>
  <si>
    <t>2500 mcg/2 ml</t>
  </si>
  <si>
    <t>ulje soje prečišćeno 20% / ulje soje, rafinisano, trigliceridi, srednje dužine lanca 20%, 100 ml</t>
  </si>
  <si>
    <t>0171291/0171310</t>
  </si>
  <si>
    <t>INTRALIPID /LIPOFUNDIN MCT/LCT 20%</t>
  </si>
  <si>
    <t>Fresenius Kabi AB/B. Braun Melsungen AG</t>
  </si>
  <si>
    <t>100 ml (200 g/l)</t>
  </si>
  <si>
    <t>ulje soje prečišćeno 20% / ulje soje, rafinisano, trigliceridi, srednje dužine lanca 20%, 500 ml</t>
  </si>
  <si>
    <t>LIPOFUNDIN MCT/LCT 20%</t>
  </si>
  <si>
    <t>B. Braun Melsungen AG</t>
  </si>
  <si>
    <t>500 ml (200 g/l)</t>
  </si>
  <si>
    <t>glukoza 5%, boca plastična 500 ml</t>
  </si>
  <si>
    <t>0173220/'0173305/0173245</t>
  </si>
  <si>
    <t>GLUCOSI INFUNDIBILE/GLUKOZA 5% B.BRAUN/Glucose 5% Fresenius</t>
  </si>
  <si>
    <t>Hemofarm AD VRSAC/B.Braun Melsungen AG; B.Braun Medical SA/FRESENIUS KABI ITALIA S.R.L.,FRESENIUS KABI DEUTSCHLAND GMBH,FRESENIUS KABI POLSKA SP.Z.O.O.</t>
  </si>
  <si>
    <t>rastvor za infuziju</t>
  </si>
  <si>
    <t>500 ml (5%)</t>
  </si>
  <si>
    <t>glukoza 10%, boca plastična 500 ml</t>
  </si>
  <si>
    <t>0173225/'0173300</t>
  </si>
  <si>
    <t>GLUCOSI INFUNDIBILE/GLUKOZA 10% B.BRAUN</t>
  </si>
  <si>
    <t>Hemofarm AD VRSAC/B.Braun Melsungen AG; B.Braun Medical SA</t>
  </si>
  <si>
    <t>500 ml (10%)</t>
  </si>
  <si>
    <t>bočica staklena</t>
  </si>
  <si>
    <t>ampula</t>
  </si>
  <si>
    <t>blister</t>
  </si>
  <si>
    <t>kontejner pod pritiskom</t>
  </si>
  <si>
    <t>bočica</t>
  </si>
  <si>
    <t>injekcioni špric</t>
  </si>
  <si>
    <t>kesa/boca staklena</t>
  </si>
  <si>
    <t xml:space="preserve">boca </t>
  </si>
  <si>
    <t>boca</t>
  </si>
  <si>
    <t>OLICLINOMEL N7-1000E</t>
  </si>
  <si>
    <t>Baxter S.A.</t>
  </si>
  <si>
    <t>1000 ml (20,7g/l + 11,5 g/l + 10,3 g/l + 4,8 g/l + 6 g/l + 7,3 g/l + 5,8 g/l + 4 g/l + 5,6 g/l + 6,8 g/l + 5 g/l + 4,2 g/l + 1,8 g/l + 0,4 g/l + 5,8 g/l + 6,12 g/l + 5,36 g/l + 4,47 g/l + 1,12 g/l + 400 g/l + 0,74 g/l + 200 g/l)</t>
  </si>
  <si>
    <t>2000 ml (20,7g/l + 11,5g/l + 10,3g/l + 4,8g/l + 6g/l + 7,3g/l + 5,8g/l + 4g/l + 5,6g/l + 6,8g/l + 5g/l + 4,2g/l + 1,8g/l + 0,4g/l + 5,8g/l + 6,12g/l + 5,36g/l + 4,47g/l + 1,12g/l + 400g/l + 0,74g/l + 200g/l)</t>
  </si>
  <si>
    <t>alanin, arginin, glicin, histidin, izoleucin, lizin, metionin, fenilalanin, prolin, serin, treonin, triptofan, tirozin, valin, natrijum-acetat, natrijum-glicerofosfat, kalijum-hlorid, magnezijum-hlorid, glukoza, kalcijum-hlorid, maslinovo i sojino ulje, mešavina za centralni venski kateter, sa visokim sadržajem aminokiselina, 1000 ml i 2000 ml</t>
  </si>
  <si>
    <t>natrijum hlorid, kalijum hlorid, kalcijum hlorid (Ringerov rastvor), kesa 500 ml</t>
  </si>
  <si>
    <t>RINGEROV RASTVOR</t>
  </si>
  <si>
    <t>Bieffe Medital S.A.; Baxter Healthcare Limited; Baxter S.A.</t>
  </si>
  <si>
    <t>500 ml (8,6 g/l + 0,3 g/l + 0,33 g/l)</t>
  </si>
  <si>
    <t>kesa</t>
  </si>
  <si>
    <t>natrijum hlorid, kalijum hlorid, kalcijum hlorid (Ringerov rastvor), boca plastična 500 ml</t>
  </si>
  <si>
    <t>0175260/'0175315</t>
  </si>
  <si>
    <t>NATRII CHLORIDI INFUNDIBILE COMP. (Ringerov rastv) /RINGEROV RASTVOR B.BRAUN</t>
  </si>
  <si>
    <t>Hemofarm a.d./B.Braun Melsungen AG; B.Braun Medical SA; B.Braun Pharmaceuticals S.A.</t>
  </si>
  <si>
    <t>500 ml (8,6 g/l + 0,3 g/l+ 0,33 g/l)</t>
  </si>
  <si>
    <t>natrijum hlorid, kalijum hlorid, kalcijum hlorid, natrijum laktat (Hartmanov rastvor), kesa 500 ml</t>
  </si>
  <si>
    <t>HARTMANOV RASTVOR BAXTER</t>
  </si>
  <si>
    <t>Bieffe Medital S.A.; Baxter Healthcare LTD; Baxter S.A.</t>
  </si>
  <si>
    <t>500 ml (6 g/l + 0,4 g/l + 0,27 g/l + 3,2 g/l)</t>
  </si>
  <si>
    <t>natrijum hlorid, kalijum hlorid, kalcijum hlorid, natrijum laktat (Hartmanov rastvor), boca plastična 500 ml</t>
  </si>
  <si>
    <t>HARTMANOV RASTVOR /HARTMANOV RASTVOR B.BRAUN</t>
  </si>
  <si>
    <t>500 ml (6,02 g/l + 0,373 g/l + 0,294 g/l + 3,25 g/l) / (6 g/l + 0,4 g/l + 0,27g/l + 6,24 g/l)</t>
  </si>
  <si>
    <t>glukoza, natrijum-hlorid, natrijum-laktat, kalcijum-hlorid, magnezijum-hlorid, 5000 ml</t>
  </si>
  <si>
    <t>DIANEAL PD4</t>
  </si>
  <si>
    <t>Baxter Healthcare S.A.</t>
  </si>
  <si>
    <t>rastvor za peritonealnu dijalizu</t>
  </si>
  <si>
    <t>5000 ml (1,36% m/v+(13,6 g/l)+5,38 g/l+4,48 g/l+0,184 g/l+0,051g/l)</t>
  </si>
  <si>
    <t>5000 ml  (2,27% m/v+(22,7 g/l)+5,38 g/l+4,48 g/l+0,184 g/l+0,051 g/l)</t>
  </si>
  <si>
    <t>5000 ml  (3,86% m/v+(38,6 g/l)+5,38 g/l+4,48 g/l+0,184 g/l+0,051 g/l)</t>
  </si>
  <si>
    <t>ikodekstrin, natrijum-hlorid, natrijum(S)-laktat, kalcijum-hlorid, magnezijum-hlorid, 2000 ml</t>
  </si>
  <si>
    <t>EXTRANEAL</t>
  </si>
  <si>
    <t xml:space="preserve"> Baxter Healthcare S.A.</t>
  </si>
  <si>
    <t>2000 ml (7,5% (75 g/l)+5,4 g/l+4,5 g/l+0,257 g/l+0,051 g/l)</t>
  </si>
  <si>
    <t>tirozin, triptofan, fenilalanin, treonin, serin, prolin, glicin, alanin, valin, metionin, izoleucin, leucin, lizin, histidin, arginin, kalcijum-hlorid, magnezijum-hlorid, natrijum-laktat, natrijum-hlorid, 2000 ml</t>
  </si>
  <si>
    <t>NUTRINEAL PD4</t>
  </si>
  <si>
    <t>2000 ml (0,3 g/l+0,27 g/l+0,57 g/l+0,646 g/l+0,51 g/l+0,595 g/l+0,51 g/l+0,951 g/l+1,393 g/l+0,85 g/l+0,85 g/l+1,02 g/l+0,955 g/l+0,714 g/l+1,071 g/l+0,184 g/l+0,0508 g/l+4,48 g/l+5,38 g/l</t>
  </si>
  <si>
    <t>glukoza, natrijum-hlorid, kalcijum-hlorid, magnezijum-hlorid, natrijum-hidrogenkarbonat, natrijum-laktat, dvostruka plastična kesa 2000 ml</t>
  </si>
  <si>
    <t>PHYSIONEAL 40 glukoza 1,36% m/v /13,6 mg/ml</t>
  </si>
  <si>
    <t>2000 ml (13,6g/l+5,38g/l+0,184g/l+ 0,051g/l+2,1g/l+1,68g/l)</t>
  </si>
  <si>
    <t xml:space="preserve">glukoza, natrijum-hlorid, kalcijum-hlorid, magnezijum-hlorid, natrijum-hidrogenkarbonat, natrijum-laktat, dvostruka plastična kesa 2500 ml </t>
  </si>
  <si>
    <t>2500 ml (13,6g/l+5,38g/l+0,184g/l+ 0,051g/l+2,1g/l+1,68g/l)</t>
  </si>
  <si>
    <t>glukoza, natrijum-hlorid, kalcijum-hlorid, magnezijum-hlorid, natrijum-hidrogenkarbonat, natrijum-laktat, 2000 ml</t>
  </si>
  <si>
    <t>PHYSIONEAL 40 glukoza 2,27% m/v /22,7 mg/ml</t>
  </si>
  <si>
    <t>2000 ml (22,7g/l+5,38g/l+0,184g/l+ 0,051g/l+2,1g/l+1,68g/l)</t>
  </si>
  <si>
    <t>glukoza, natrijum-hlorid, kalcijum-hlorid, magnezijum-hlorid, natrijum-hidrogenkarbonat, natrijum-laktat, dvostruka plastična kesa 2500 ml</t>
  </si>
  <si>
    <t>2500 ml (22,7g/l+5,38g/l+0,184g/l+ 0,051g/l+2,1g/l+1,68g/l)</t>
  </si>
  <si>
    <t xml:space="preserve">glukoza, natrijum-hlorid, kalcijum-hlorid, magnezijum-hlorid, natrijum-hidrogenkarbonat, natrijum-laktat, 2000 ml </t>
  </si>
  <si>
    <t>PHYSIONEAL 40 glukoza 3,86% m/v /38,6 mg/ml</t>
  </si>
  <si>
    <t>2000 ml (38,6g/l+5,38g/l+0,184g/l+ 0,051g/l+2,1g/l+1,68g/l)</t>
  </si>
  <si>
    <t>kalijum-hlorid 1 mmol/ml, 20 ml</t>
  </si>
  <si>
    <t>0175333/0175150</t>
  </si>
  <si>
    <t>KALIJUM HLORID 7,45% B.BRAUN/KALIJUM FRESENIUS</t>
  </si>
  <si>
    <t>B.Braun Melsungen/Fresenius Kabi Norge AS</t>
  </si>
  <si>
    <t>koncentrat za rastvor za infuziju</t>
  </si>
  <si>
    <t>20 ml (1 mmol/ml)</t>
  </si>
  <si>
    <t>ampula/ ampula Mini-plasco Connect</t>
  </si>
  <si>
    <t>natrijum hlorid 0,9% (fiziološki rastvor), kesa 100 ml</t>
  </si>
  <si>
    <t>NATRII CHLORIDI INFUNDIBILE 0,9%</t>
  </si>
  <si>
    <t>Bieffe Medital S.A.; Bieffe Medital SPA; Baxter Healthcare Limited; Baxter S.A.; Baxter Healthcare S.A.</t>
  </si>
  <si>
    <t>100 ml (9 g/l)</t>
  </si>
  <si>
    <t>natrijum hlorid 0,9% (fiziološki rastvor), kesa 250 ml</t>
  </si>
  <si>
    <t>250 ml (9 g/l)</t>
  </si>
  <si>
    <t>natrijum hlorid 0,9% (fiziološki rastvor), kesa 500 ml</t>
  </si>
  <si>
    <t>500 ml (9 g/l)</t>
  </si>
  <si>
    <t>natrijum hlorid 0,9% (fiziološki rastvor), boca plastična 500 ml</t>
  </si>
  <si>
    <t>0175240/'0175310</t>
  </si>
  <si>
    <t>NATRII CHLORIDI INFUNDIBILE /NATRIJUM  HLORID 0.9% B.BRAUN</t>
  </si>
  <si>
    <t>500 ml (9g/l)</t>
  </si>
  <si>
    <t>amjodaron 150 mg</t>
  </si>
  <si>
    <t>CORDARONE</t>
  </si>
  <si>
    <t>Sanofi Winthrop Industrie</t>
  </si>
  <si>
    <t>150 mg/3 ml</t>
  </si>
  <si>
    <t>dobutamin 250 mg</t>
  </si>
  <si>
    <t>0105401/'0105000</t>
  </si>
  <si>
    <t>DOBUTAMIN ADMEDA 250/DOBUTAMINE PANPHARMA</t>
  </si>
  <si>
    <t>Haupt Pharma Wulfing GmbH, Admeda Arzneimittel GmbH/PANPHARMA GMBH</t>
  </si>
  <si>
    <t>250 mg</t>
  </si>
  <si>
    <t>ampula/ bočica staklena</t>
  </si>
  <si>
    <t>metilergometrin 0,2 mg</t>
  </si>
  <si>
    <t xml:space="preserve">METHYLERGOMETRIN </t>
  </si>
  <si>
    <t>Hemofarm AD VRSAC</t>
  </si>
  <si>
    <t>injekcija</t>
  </si>
  <si>
    <t>0,2 mg/ml</t>
  </si>
  <si>
    <t>hidroksiprogesteron 250 mg</t>
  </si>
  <si>
    <t>PROGESTERON DEPO</t>
  </si>
  <si>
    <t>250 mg/ml</t>
  </si>
  <si>
    <t xml:space="preserve">menotrofin 75 i.j. </t>
  </si>
  <si>
    <t>0044086/0044400</t>
  </si>
  <si>
    <t>MENOPUR/MERIONAL</t>
  </si>
  <si>
    <t>Ferring GmbH/IBSA Institut Biochemique S.A.</t>
  </si>
  <si>
    <t>prašak i rastvarač za rastvor za injekciju</t>
  </si>
  <si>
    <t>1ml (75 i.j. FSH/75 i.j. LH) / 75 i.j.</t>
  </si>
  <si>
    <t>liobočica/ bočica</t>
  </si>
  <si>
    <t xml:space="preserve">menotrofin 600 i.j. </t>
  </si>
  <si>
    <t>MENOPUR</t>
  </si>
  <si>
    <t>600 i.j.</t>
  </si>
  <si>
    <t>urofolitropin 75 i.j.</t>
  </si>
  <si>
    <t>FOSTIMON</t>
  </si>
  <si>
    <t>IBSA Institut Biochemique S.A.</t>
  </si>
  <si>
    <t>75 i.j./ml</t>
  </si>
  <si>
    <t>liobočica</t>
  </si>
  <si>
    <t xml:space="preserve">folitropin alfa - biološki sličan lek 75 i.j.                                      </t>
  </si>
  <si>
    <t>BEMFOLA</t>
  </si>
  <si>
    <t>Finox Biotech AG; Gedeon Richter PLC</t>
  </si>
  <si>
    <t>75 i.j./0,125 ml</t>
  </si>
  <si>
    <t>pen sa uloškom</t>
  </si>
  <si>
    <t xml:space="preserve">folitropin alfa 150 i.j.                                      </t>
  </si>
  <si>
    <t>150 i.j./0,25 ml</t>
  </si>
  <si>
    <t xml:space="preserve">folitropin alfa 225 i.j.                                      </t>
  </si>
  <si>
    <t>225 i.j./0,375 ml</t>
  </si>
  <si>
    <t>folitropin beta 300 i.j.</t>
  </si>
  <si>
    <t>PUREGON</t>
  </si>
  <si>
    <t>N.V Organon,ORGANON IRELAND LIMITED</t>
  </si>
  <si>
    <t>300 i.j./0,36 ml</t>
  </si>
  <si>
    <t>uložak</t>
  </si>
  <si>
    <t>folitropin beta 600 i.j.</t>
  </si>
  <si>
    <t>600 i.j./0,72 ml</t>
  </si>
  <si>
    <t>folitropin beta 900 i.j.</t>
  </si>
  <si>
    <t>900 i.j./1,08 ml</t>
  </si>
  <si>
    <t>korifolitropin alfa 100 mcg</t>
  </si>
  <si>
    <t>ELONVA</t>
  </si>
  <si>
    <t xml:space="preserve">rastvor za injekciju </t>
  </si>
  <si>
    <t>100 mcg/0,5 ml</t>
  </si>
  <si>
    <t>injekcioni  špric</t>
  </si>
  <si>
    <t>korifolitropin alfa 150 mcg</t>
  </si>
  <si>
    <t>150 mcg/0,5 ml</t>
  </si>
  <si>
    <t>oktreotid  0,1 mg</t>
  </si>
  <si>
    <t xml:space="preserve">SANDOSTATIN </t>
  </si>
  <si>
    <t>Novartis Pharma Stein AG</t>
  </si>
  <si>
    <t>0,1 mg/ml</t>
  </si>
  <si>
    <t>oktreotid 10 mg</t>
  </si>
  <si>
    <t>SANDOSTATIN LAR</t>
  </si>
  <si>
    <t>Novartis Pharma Stein AG,NOVARTIS PHARMA GMBH</t>
  </si>
  <si>
    <t>prašak i rastvarač za suspenziju za injekciju</t>
  </si>
  <si>
    <t>10 mg/2 ml</t>
  </si>
  <si>
    <t>oktreotid 20 mg</t>
  </si>
  <si>
    <t>20 mg/2 ml</t>
  </si>
  <si>
    <t>oktreotid 30 mg</t>
  </si>
  <si>
    <t>30 mg/2 ml</t>
  </si>
  <si>
    <t>ganireliks 0,25 mg</t>
  </si>
  <si>
    <t>ORGALUTRAN</t>
  </si>
  <si>
    <t>Organon (Ireland) Limited,N.V.ORGANON</t>
  </si>
  <si>
    <t>0,25 mg/0,5 ml</t>
  </si>
  <si>
    <t>betametazon 7 mg</t>
  </si>
  <si>
    <t>DIPROPHOS</t>
  </si>
  <si>
    <t>Schering-Plough Labo NV</t>
  </si>
  <si>
    <t>suspenzija za injekciju</t>
  </si>
  <si>
    <t>7 mg/ml</t>
  </si>
  <si>
    <t>benzilpenicilin 1.000.000 i.j.</t>
  </si>
  <si>
    <t>PENICILLIN G SODIUM PANPHARMA</t>
  </si>
  <si>
    <t>Panpharma</t>
  </si>
  <si>
    <t>prašak za rastvor za injekciju</t>
  </si>
  <si>
    <t>1.000.000 i.j.</t>
  </si>
  <si>
    <t>cefazolin 1 g</t>
  </si>
  <si>
    <t>0321962/0321030/0321854</t>
  </si>
  <si>
    <t>CEFAZOLIN/PRIMACEPH/CEFAZOLIN PHARMANOVA</t>
  </si>
  <si>
    <t>Galenika AD BEOGRAD/PharmaSwiss d.o.o.BEOGRAD/SIC "Borshchahivskiy CHEMICAL-PHARMACEUTICAL PLANT" PJSC</t>
  </si>
  <si>
    <t>1 g</t>
  </si>
  <si>
    <t>bočica/ bočica staklena</t>
  </si>
  <si>
    <t>cefazolin 2 g</t>
  </si>
  <si>
    <t>CEFAZOLIN-MIP</t>
  </si>
  <si>
    <t>Chephasaar Chemisch-PHARMAZEUTISCHE FABRIK GmbH</t>
  </si>
  <si>
    <t>2 g</t>
  </si>
  <si>
    <t>ceftriakson 1 g</t>
  </si>
  <si>
    <t>0321758/0321329/0321863/0321997/0321989</t>
  </si>
  <si>
    <t>AZARAN /LONGACEPH /LENDACIN/CEFTRIAXON-MIP/CEFTRIAKSON PHARMANOVA</t>
  </si>
  <si>
    <t>Hemofarm AD VRSAC/Galenika AD BEOGRAD,ACS DOBFAR S.P.A./Sandoz GmbH-ORGANISATIONSEINHEIT TECHOPS/Chephasaar Chem. Pharm.FABRIK GMBH/SIC "Borshchahivskiy CHEMICAL-PHARMACEUTICAL PLANT" PJSC</t>
  </si>
  <si>
    <t>prašak i rastvarač za rastvor za injekciju/prašak za rastvor za injekciju/infuziju</t>
  </si>
  <si>
    <t>bočica staklena/ bočica</t>
  </si>
  <si>
    <t>klindamicin 300 mg</t>
  </si>
  <si>
    <t xml:space="preserve">KLINDAMICIN  </t>
  </si>
  <si>
    <t>300 mg/2 ml</t>
  </si>
  <si>
    <t>klindamicin 600 mg</t>
  </si>
  <si>
    <t>CLINDAMYCIN-MIP</t>
  </si>
  <si>
    <t>600 mg/4 ml</t>
  </si>
  <si>
    <t>ciprofloksacin 100 mg</t>
  </si>
  <si>
    <t>0329412/0329403</t>
  </si>
  <si>
    <t>MAROCEN  /CITERAL</t>
  </si>
  <si>
    <t>Hemofarm AD VRSAC/Alkaloid d.o.o. Beograd; Alkaloid AD Skopje</t>
  </si>
  <si>
    <t>100 mg</t>
  </si>
  <si>
    <t>kolistimetat-natrijum 1 Mi.j.</t>
  </si>
  <si>
    <t>COLISTIN Alvogen</t>
  </si>
  <si>
    <t>Alvogen Pharma d.o.o.
Xellia Pharmaceuticals APS</t>
  </si>
  <si>
    <t>kolistimetat-natrijum 2000000 i.j.</t>
  </si>
  <si>
    <t>Xellia Pharmaceuticals APS</t>
  </si>
  <si>
    <t>2000000 i.j.</t>
  </si>
  <si>
    <t>kaspofungin 70 mg</t>
  </si>
  <si>
    <t>0327561/0327564</t>
  </si>
  <si>
    <t>CANCIDAS/DALVOCANS</t>
  </si>
  <si>
    <t>Merck Sharp &amp; Dohme B.V.,LABORATOIRES MERCK SHARP &amp; DOHME CHIBRET-CLERMONT FERRAND/Alvogen Pharma d.o.o.;
Pharmathen SA</t>
  </si>
  <si>
    <t>prašak za koncentrat za rastvor za infuziju</t>
  </si>
  <si>
    <t>70 mg</t>
  </si>
  <si>
    <t>ciklosporin 250 mg</t>
  </si>
  <si>
    <t>SANDIMMUN</t>
  </si>
  <si>
    <t>250 mg/5 ml</t>
  </si>
  <si>
    <t>ibuprofen tbl 600 mg</t>
  </si>
  <si>
    <t xml:space="preserve">RAPIDOL </t>
  </si>
  <si>
    <t>PharmaSwiss d.o.o.BEOGRAD</t>
  </si>
  <si>
    <t>film tableta</t>
  </si>
  <si>
    <t>600 mg</t>
  </si>
  <si>
    <t>tableta</t>
  </si>
  <si>
    <t>rokuronijum bromid 50 mg</t>
  </si>
  <si>
    <t>ESMERON</t>
  </si>
  <si>
    <t xml:space="preserve">N.V. Organon </t>
  </si>
  <si>
    <t>50 mg/5 ml</t>
  </si>
  <si>
    <t>ibandronska kiselina 3 mg</t>
  </si>
  <si>
    <t>0059089/0059088</t>
  </si>
  <si>
    <t>BONVIVA/ALVODRONIC</t>
  </si>
  <si>
    <t>Roche Diagnostics GmbH/Synthon BV;
Synthon Hispania SL</t>
  </si>
  <si>
    <t>3 mg/3 ml</t>
  </si>
  <si>
    <t>tiopental - natrijum 500 mg</t>
  </si>
  <si>
    <t>THIOPENTAL PANPHARMA</t>
  </si>
  <si>
    <t xml:space="preserve">PANPHARMA </t>
  </si>
  <si>
    <t>500 mg</t>
  </si>
  <si>
    <t>propofol 1% 200 mg</t>
  </si>
  <si>
    <t>0080420/0080432</t>
  </si>
  <si>
    <t>PROPOFOL 1% Fresenius/PROPOFOL LIPURO 1%</t>
  </si>
  <si>
    <t>Fresenius Kabi Austria GMBH/B. Braun Melsungen AG</t>
  </si>
  <si>
    <t>emulzija za injekciju/infuziju</t>
  </si>
  <si>
    <t>200 mg/20 ml</t>
  </si>
  <si>
    <t>paracetamol 1000 mg</t>
  </si>
  <si>
    <t>0086666/0088334/0086930</t>
  </si>
  <si>
    <t>Paracetamol Actavis/PARACETAMOL B.BRAUN/Paracetamol PharmaSwiss</t>
  </si>
  <si>
    <t>S.M.FARMACEUTICI SRL/B.Braun Medical SA/PHARMASWISS D.O.O.BEOGRAD</t>
  </si>
  <si>
    <t>1000 mg/100 ml</t>
  </si>
  <si>
    <t>boca/ kontejner plastični/ bočica staklena</t>
  </si>
  <si>
    <t>fenobarbital (fenobarbiton) 220 mg</t>
  </si>
  <si>
    <t>PHENOBARBITON NATRIJUM</t>
  </si>
  <si>
    <t>220 mg/2 ml</t>
  </si>
  <si>
    <t>midazolam 5 mg</t>
  </si>
  <si>
    <t>DORMICUM</t>
  </si>
  <si>
    <t>F. Hoffmann-La Roche Ltd.</t>
  </si>
  <si>
    <t>5 mg/5 ml</t>
  </si>
  <si>
    <t>midazolam 15 mg</t>
  </si>
  <si>
    <t>0071835/0071839</t>
  </si>
  <si>
    <t>DORMICUM/MIDAZOLAM PANPHARMA</t>
  </si>
  <si>
    <t>F. Hoffmann-La Roche Ltd./PANPHARMA GMBH</t>
  </si>
  <si>
    <t>15 mg/3 ml</t>
  </si>
  <si>
    <t>flumazenil 0,5 mg</t>
  </si>
  <si>
    <t>0189100/0189102</t>
  </si>
  <si>
    <t>ANEXATE/FLUMAZENIL B. BRAUN</t>
  </si>
  <si>
    <t>Cheplapharm Arzneimittel GMBH/B. Braun Melsungen AG,mesto proizvodnje B.BRAUN MELSUNGEN AG</t>
  </si>
  <si>
    <t>0,5 mg/5 ml</t>
  </si>
  <si>
    <t>flumazenil 1 mg</t>
  </si>
  <si>
    <t>0189101/0189103</t>
  </si>
  <si>
    <t>1 mg/10 ml</t>
  </si>
  <si>
    <t>sugamadeks 200 mg</t>
  </si>
  <si>
    <t>BRIDION</t>
  </si>
  <si>
    <t>N.V. Organon</t>
  </si>
  <si>
    <t>200 mg/2 ml</t>
  </si>
  <si>
    <t>gadobutrol 1 mmol/ml, 30 ml</t>
  </si>
  <si>
    <t>GADOVIST</t>
  </si>
  <si>
    <t>Bayer AG;
Bayer farmacevtska družba d.o.o.</t>
  </si>
  <si>
    <t>30 ml (1mmol/ml)</t>
  </si>
  <si>
    <r>
      <t xml:space="preserve">0175185/
</t>
    </r>
    <r>
      <rPr>
        <sz val="8"/>
        <color indexed="10"/>
        <rFont val="Arial"/>
        <family val="2"/>
      </rPr>
      <t>0175320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</si>
</sst>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2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7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4" fontId="54" fillId="0" borderId="11" xfId="0" applyNumberFormat="1" applyFont="1" applyFill="1" applyBorder="1" applyAlignment="1">
      <alignment vertical="center" wrapText="1"/>
    </xf>
    <xf numFmtId="4" fontId="54" fillId="0" borderId="12" xfId="0" applyNumberFormat="1" applyFont="1" applyFill="1" applyBorder="1" applyAlignment="1">
      <alignment vertical="center" wrapText="1"/>
    </xf>
    <xf numFmtId="4" fontId="54" fillId="0" borderId="13" xfId="0" applyNumberFormat="1" applyFont="1" applyFill="1" applyBorder="1" applyAlignment="1">
      <alignment vertical="center" wrapText="1"/>
    </xf>
    <xf numFmtId="3" fontId="54" fillId="0" borderId="14" xfId="0" applyNumberFormat="1" applyFont="1" applyFill="1" applyBorder="1" applyAlignment="1">
      <alignment vertical="center" wrapText="1"/>
    </xf>
    <xf numFmtId="3" fontId="54" fillId="0" borderId="15" xfId="0" applyNumberFormat="1" applyFont="1" applyFill="1" applyBorder="1" applyAlignment="1">
      <alignment vertical="center" wrapText="1"/>
    </xf>
    <xf numFmtId="3" fontId="54" fillId="0" borderId="16" xfId="0" applyNumberFormat="1" applyFont="1" applyFill="1" applyBorder="1" applyAlignment="1">
      <alignment vertical="center" wrapText="1"/>
    </xf>
    <xf numFmtId="4" fontId="51" fillId="0" borderId="0" xfId="0" applyNumberFormat="1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3" fillId="33" borderId="10" xfId="62" applyFont="1" applyFill="1" applyBorder="1" applyAlignment="1">
      <alignment horizontal="center" vertical="center" wrapText="1"/>
      <protection/>
    </xf>
    <xf numFmtId="4" fontId="52" fillId="0" borderId="10" xfId="62" applyNumberFormat="1" applyFont="1" applyFill="1" applyBorder="1" applyAlignment="1">
      <alignment horizontal="center" vertical="center" wrapText="1"/>
      <protection/>
    </xf>
    <xf numFmtId="0" fontId="4" fillId="33" borderId="11" xfId="62" applyFont="1" applyFill="1" applyBorder="1" applyAlignment="1">
      <alignment horizontal="center" vertical="center" wrapText="1"/>
      <protection/>
    </xf>
    <xf numFmtId="0" fontId="4" fillId="33" borderId="15" xfId="62" applyFont="1" applyFill="1" applyBorder="1" applyAlignment="1">
      <alignment horizontal="center" vertical="center" wrapText="1"/>
      <protection/>
    </xf>
    <xf numFmtId="0" fontId="4" fillId="33" borderId="13" xfId="62" applyFont="1" applyFill="1" applyBorder="1" applyAlignment="1">
      <alignment horizontal="center" vertical="center" wrapText="1"/>
      <protection/>
    </xf>
    <xf numFmtId="3" fontId="55" fillId="0" borderId="10" xfId="0" applyNumberFormat="1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vertical="center" wrapText="1"/>
    </xf>
    <xf numFmtId="3" fontId="46" fillId="0" borderId="0" xfId="0" applyNumberFormat="1" applyFont="1" applyAlignment="1">
      <alignment horizontal="center" vertical="center" wrapText="1"/>
    </xf>
    <xf numFmtId="4" fontId="46" fillId="0" borderId="0" xfId="0" applyNumberFormat="1" applyFont="1" applyAlignment="1">
      <alignment horizontal="center" vertical="center" wrapText="1"/>
    </xf>
    <xf numFmtId="3" fontId="46" fillId="0" borderId="17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4" fontId="53" fillId="33" borderId="10" xfId="0" applyNumberFormat="1" applyFont="1" applyFill="1" applyBorder="1" applyAlignment="1">
      <alignment horizontal="center" vertical="center" wrapText="1"/>
    </xf>
    <xf numFmtId="4" fontId="57" fillId="34" borderId="10" xfId="0" applyNumberFormat="1" applyFont="1" applyFill="1" applyBorder="1" applyAlignment="1">
      <alignment horizontal="center" vertical="center" wrapText="1"/>
    </xf>
    <xf numFmtId="4" fontId="57" fillId="35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36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6" fillId="36" borderId="10" xfId="63" applyNumberFormat="1" applyFont="1" applyFill="1" applyBorder="1" applyAlignment="1">
      <alignment horizontal="center" vertical="center" wrapText="1"/>
      <protection/>
    </xf>
    <xf numFmtId="3" fontId="57" fillId="36" borderId="10" xfId="0" applyNumberFormat="1" applyFont="1" applyFill="1" applyBorder="1" applyAlignment="1">
      <alignment horizontal="center" vertical="center" wrapText="1"/>
    </xf>
    <xf numFmtId="4" fontId="57" fillId="36" borderId="10" xfId="0" applyNumberFormat="1" applyFont="1" applyFill="1" applyBorder="1" applyAlignment="1">
      <alignment horizontal="center" vertical="center" wrapText="1"/>
    </xf>
    <xf numFmtId="0" fontId="6" fillId="0" borderId="10" xfId="58" applyFont="1" applyFill="1" applyBorder="1" applyAlignment="1">
      <alignment horizontal="center" vertical="center" wrapText="1"/>
      <protection/>
    </xf>
    <xf numFmtId="4" fontId="6" fillId="0" borderId="10" xfId="58" applyNumberFormat="1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3" fontId="57" fillId="35" borderId="10" xfId="0" applyNumberFormat="1" applyFont="1" applyFill="1" applyBorder="1" applyAlignment="1">
      <alignment horizontal="center" vertical="center" wrapText="1"/>
    </xf>
    <xf numFmtId="3" fontId="57" fillId="0" borderId="17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" fontId="6" fillId="0" borderId="18" xfId="58" applyNumberFormat="1" applyFont="1" applyFill="1" applyBorder="1" applyAlignment="1">
      <alignment horizontal="center" vertical="center" wrapText="1"/>
      <protection/>
    </xf>
    <xf numFmtId="3" fontId="57" fillId="35" borderId="19" xfId="0" applyNumberFormat="1" applyFont="1" applyFill="1" applyBorder="1" applyAlignment="1">
      <alignment horizontal="center" vertical="center" wrapText="1"/>
    </xf>
    <xf numFmtId="1" fontId="6" fillId="0" borderId="10" xfId="5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58" applyFont="1" applyFill="1" applyBorder="1" applyAlignment="1">
      <alignment horizontal="center" vertical="center" wrapText="1"/>
      <protection/>
    </xf>
    <xf numFmtId="4" fontId="6" fillId="0" borderId="19" xfId="58" applyNumberFormat="1" applyFont="1" applyFill="1" applyBorder="1" applyAlignment="1">
      <alignment horizontal="center" vertical="center" wrapText="1"/>
      <protection/>
    </xf>
    <xf numFmtId="3" fontId="6" fillId="0" borderId="19" xfId="0" applyNumberFormat="1" applyFont="1" applyFill="1" applyBorder="1" applyAlignment="1">
      <alignment horizontal="center" vertical="center" wrapText="1"/>
    </xf>
    <xf numFmtId="4" fontId="8" fillId="35" borderId="19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1" fontId="6" fillId="0" borderId="19" xfId="58" applyNumberFormat="1" applyFont="1" applyFill="1" applyBorder="1" applyAlignment="1">
      <alignment horizontal="center" vertical="center" wrapText="1"/>
      <protection/>
    </xf>
    <xf numFmtId="1" fontId="6" fillId="0" borderId="18" xfId="58" applyNumberFormat="1" applyFont="1" applyFill="1" applyBorder="1" applyAlignment="1">
      <alignment horizontal="center" vertical="center" wrapText="1"/>
      <protection/>
    </xf>
    <xf numFmtId="3" fontId="57" fillId="35" borderId="19" xfId="0" applyNumberFormat="1" applyFont="1" applyFill="1" applyBorder="1" applyAlignment="1">
      <alignment horizontal="center" vertical="center" wrapText="1"/>
    </xf>
    <xf numFmtId="3" fontId="57" fillId="35" borderId="18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right" vertical="center" wrapText="1"/>
    </xf>
    <xf numFmtId="0" fontId="54" fillId="0" borderId="0" xfId="0" applyFont="1" applyAlignment="1">
      <alignment horizontal="center" vertical="center" wrapText="1"/>
    </xf>
    <xf numFmtId="4" fontId="54" fillId="33" borderId="14" xfId="62" applyNumberFormat="1" applyFont="1" applyFill="1" applyBorder="1" applyAlignment="1">
      <alignment horizontal="center" vertical="center" wrapText="1"/>
      <protection/>
    </xf>
    <xf numFmtId="4" fontId="54" fillId="33" borderId="12" xfId="62" applyNumberFormat="1" applyFont="1" applyFill="1" applyBorder="1" applyAlignment="1">
      <alignment horizontal="center" vertical="center" wrapText="1"/>
      <protection/>
    </xf>
    <xf numFmtId="4" fontId="54" fillId="33" borderId="16" xfId="62" applyNumberFormat="1" applyFont="1" applyFill="1" applyBorder="1" applyAlignment="1">
      <alignment horizontal="center" vertical="center" wrapText="1"/>
      <protection/>
    </xf>
    <xf numFmtId="186" fontId="6" fillId="0" borderId="10" xfId="0" applyNumberFormat="1" applyFont="1" applyFill="1" applyBorder="1" applyAlignment="1">
      <alignment horizontal="center" vertical="center" wrapText="1"/>
    </xf>
    <xf numFmtId="186" fontId="6" fillId="0" borderId="19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3" xfId="57"/>
    <cellStyle name="Normal 2" xfId="58"/>
    <cellStyle name="Normal 2 14" xfId="59"/>
    <cellStyle name="Normal 2 2" xfId="60"/>
    <cellStyle name="Normal 2 2 2" xfId="61"/>
    <cellStyle name="Normal 4" xfId="62"/>
    <cellStyle name="Normal_Priznto djutur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ljeno\1.%20Javne%20nabavke%202021\prilozi%20ugovora%20za%20smanjenje%20cena%2019.05.2021\odluka%20radna%20zaokruze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log 1"/>
      <sheetName val="Prilog 1 (2)"/>
      <sheetName val="Prilog 1 (3)"/>
      <sheetName val="prečišćena"/>
      <sheetName val="prečišćena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1"/>
  <sheetViews>
    <sheetView tabSelected="1" zoomScalePageLayoutView="0" workbookViewId="0" topLeftCell="A1">
      <selection activeCell="R10" sqref="R10"/>
    </sheetView>
  </sheetViews>
  <sheetFormatPr defaultColWidth="9.140625" defaultRowHeight="15"/>
  <cols>
    <col min="1" max="1" width="8.00390625" style="18" customWidth="1"/>
    <col min="2" max="2" width="19.140625" style="18" customWidth="1"/>
    <col min="3" max="3" width="9.28125" style="2" customWidth="1"/>
    <col min="4" max="4" width="13.8515625" style="2" customWidth="1"/>
    <col min="5" max="5" width="18.421875" style="17" customWidth="1"/>
    <col min="6" max="6" width="14.421875" style="2" customWidth="1"/>
    <col min="7" max="7" width="16.8515625" style="2" customWidth="1"/>
    <col min="8" max="8" width="10.7109375" style="2" customWidth="1"/>
    <col min="9" max="9" width="9.8515625" style="26" customWidth="1"/>
    <col min="10" max="10" width="13.140625" style="27" hidden="1" customWidth="1"/>
    <col min="11" max="11" width="12.57421875" style="27" customWidth="1"/>
    <col min="12" max="12" width="15.57421875" style="27" hidden="1" customWidth="1"/>
    <col min="13" max="13" width="17.140625" style="27" customWidth="1"/>
    <col min="14" max="14" width="16.28125" style="26" hidden="1" customWidth="1"/>
    <col min="15" max="16384" width="9.140625" style="2" customWidth="1"/>
  </cols>
  <sheetData>
    <row r="2" spans="1:14" ht="12.75" customHeight="1">
      <c r="A2" s="62" t="s">
        <v>26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2.75" customHeight="1">
      <c r="A3" s="62" t="s">
        <v>43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6" spans="1:14" ht="53.25" customHeight="1">
      <c r="A6" s="34" t="s">
        <v>38</v>
      </c>
      <c r="B6" s="34" t="s">
        <v>36</v>
      </c>
      <c r="C6" s="35" t="s">
        <v>0</v>
      </c>
      <c r="D6" s="35" t="s">
        <v>25</v>
      </c>
      <c r="E6" s="35" t="s">
        <v>2</v>
      </c>
      <c r="F6" s="35" t="s">
        <v>1</v>
      </c>
      <c r="G6" s="36" t="s">
        <v>37</v>
      </c>
      <c r="H6" s="37" t="s">
        <v>3</v>
      </c>
      <c r="I6" s="38" t="s">
        <v>4</v>
      </c>
      <c r="J6" s="33" t="s">
        <v>5</v>
      </c>
      <c r="K6" s="39" t="s">
        <v>6</v>
      </c>
      <c r="L6" s="33" t="s">
        <v>7</v>
      </c>
      <c r="M6" s="39" t="s">
        <v>35</v>
      </c>
      <c r="N6" s="44" t="s">
        <v>8</v>
      </c>
    </row>
    <row r="7" spans="1:14" s="18" customFormat="1" ht="53.25" customHeight="1">
      <c r="A7" s="50">
        <v>3</v>
      </c>
      <c r="B7" s="50" t="s">
        <v>49</v>
      </c>
      <c r="C7" s="66" t="s">
        <v>50</v>
      </c>
      <c r="D7" s="46" t="s">
        <v>51</v>
      </c>
      <c r="E7" s="46" t="s">
        <v>52</v>
      </c>
      <c r="F7" s="40" t="s">
        <v>53</v>
      </c>
      <c r="G7" s="46" t="s">
        <v>54</v>
      </c>
      <c r="H7" s="41" t="s">
        <v>119</v>
      </c>
      <c r="I7" s="47"/>
      <c r="J7" s="43">
        <v>362.96</v>
      </c>
      <c r="K7" s="42">
        <v>229.43</v>
      </c>
      <c r="L7" s="33">
        <f>J7*I7</f>
        <v>0</v>
      </c>
      <c r="M7" s="32">
        <f>K7*I7</f>
        <v>0</v>
      </c>
      <c r="N7" s="44">
        <v>3</v>
      </c>
    </row>
    <row r="8" spans="1:14" s="18" customFormat="1" ht="53.25" customHeight="1">
      <c r="A8" s="50">
        <v>5</v>
      </c>
      <c r="B8" s="50" t="s">
        <v>55</v>
      </c>
      <c r="C8" s="66">
        <v>123140</v>
      </c>
      <c r="D8" s="46" t="s">
        <v>56</v>
      </c>
      <c r="E8" s="46" t="s">
        <v>57</v>
      </c>
      <c r="F8" s="40" t="s">
        <v>58</v>
      </c>
      <c r="G8" s="46" t="s">
        <v>59</v>
      </c>
      <c r="H8" s="41" t="s">
        <v>120</v>
      </c>
      <c r="I8" s="47"/>
      <c r="J8" s="43">
        <v>33.66</v>
      </c>
      <c r="K8" s="42">
        <v>33.39</v>
      </c>
      <c r="L8" s="33">
        <f aca="true" t="shared" si="0" ref="L8:L20">J8*I8</f>
        <v>0</v>
      </c>
      <c r="M8" s="32">
        <f aca="true" t="shared" si="1" ref="M8:M20">K8*I8</f>
        <v>0</v>
      </c>
      <c r="N8" s="44">
        <v>2</v>
      </c>
    </row>
    <row r="9" spans="1:14" s="18" customFormat="1" ht="53.25" customHeight="1">
      <c r="A9" s="50">
        <v>11</v>
      </c>
      <c r="B9" s="50" t="s">
        <v>60</v>
      </c>
      <c r="C9" s="66">
        <v>1124587</v>
      </c>
      <c r="D9" s="46" t="s">
        <v>61</v>
      </c>
      <c r="E9" s="46" t="s">
        <v>62</v>
      </c>
      <c r="F9" s="40" t="s">
        <v>63</v>
      </c>
      <c r="G9" s="46" t="s">
        <v>64</v>
      </c>
      <c r="H9" s="41" t="s">
        <v>121</v>
      </c>
      <c r="I9" s="47"/>
      <c r="J9" s="43">
        <v>5868.5</v>
      </c>
      <c r="K9" s="42">
        <v>4681</v>
      </c>
      <c r="L9" s="33">
        <f t="shared" si="0"/>
        <v>0</v>
      </c>
      <c r="M9" s="32">
        <f t="shared" si="1"/>
        <v>0</v>
      </c>
      <c r="N9" s="44">
        <v>2</v>
      </c>
    </row>
    <row r="10" spans="1:14" s="18" customFormat="1" ht="53.25" customHeight="1">
      <c r="A10" s="50">
        <v>14</v>
      </c>
      <c r="B10" s="50" t="s">
        <v>65</v>
      </c>
      <c r="C10" s="66">
        <v>4129930</v>
      </c>
      <c r="D10" s="46" t="s">
        <v>66</v>
      </c>
      <c r="E10" s="46" t="s">
        <v>67</v>
      </c>
      <c r="F10" s="40" t="s">
        <v>68</v>
      </c>
      <c r="G10" s="46" t="s">
        <v>69</v>
      </c>
      <c r="H10" s="41" t="s">
        <v>122</v>
      </c>
      <c r="I10" s="47"/>
      <c r="J10" s="43">
        <v>473.5</v>
      </c>
      <c r="K10" s="42">
        <v>464.03</v>
      </c>
      <c r="L10" s="33">
        <f t="shared" si="0"/>
        <v>0</v>
      </c>
      <c r="M10" s="32">
        <f t="shared" si="1"/>
        <v>0</v>
      </c>
      <c r="N10" s="44">
        <v>1</v>
      </c>
    </row>
    <row r="11" spans="1:14" s="18" customFormat="1" ht="53.25" customHeight="1">
      <c r="A11" s="50">
        <v>15</v>
      </c>
      <c r="B11" s="50" t="s">
        <v>70</v>
      </c>
      <c r="C11" s="66">
        <v>5129132</v>
      </c>
      <c r="D11" s="46" t="s">
        <v>71</v>
      </c>
      <c r="E11" s="46" t="s">
        <v>72</v>
      </c>
      <c r="F11" s="40" t="s">
        <v>73</v>
      </c>
      <c r="G11" s="46" t="s">
        <v>74</v>
      </c>
      <c r="H11" s="41" t="s">
        <v>123</v>
      </c>
      <c r="I11" s="47"/>
      <c r="J11" s="43">
        <v>257.88</v>
      </c>
      <c r="K11" s="42">
        <v>257.88</v>
      </c>
      <c r="L11" s="33">
        <f t="shared" si="0"/>
        <v>0</v>
      </c>
      <c r="M11" s="32">
        <f t="shared" si="1"/>
        <v>0</v>
      </c>
      <c r="N11" s="44">
        <v>1</v>
      </c>
    </row>
    <row r="12" spans="1:14" s="18" customFormat="1" ht="53.25" customHeight="1">
      <c r="A12" s="50">
        <v>16</v>
      </c>
      <c r="B12" s="50" t="s">
        <v>75</v>
      </c>
      <c r="C12" s="66">
        <v>5129473</v>
      </c>
      <c r="D12" s="46" t="s">
        <v>76</v>
      </c>
      <c r="E12" s="46" t="s">
        <v>77</v>
      </c>
      <c r="F12" s="40" t="s">
        <v>73</v>
      </c>
      <c r="G12" s="46" t="s">
        <v>78</v>
      </c>
      <c r="H12" s="41" t="s">
        <v>123</v>
      </c>
      <c r="I12" s="47"/>
      <c r="J12" s="43">
        <v>473.48</v>
      </c>
      <c r="K12" s="42">
        <v>464.01</v>
      </c>
      <c r="L12" s="33">
        <f t="shared" si="0"/>
        <v>0</v>
      </c>
      <c r="M12" s="32">
        <f t="shared" si="1"/>
        <v>0</v>
      </c>
      <c r="N12" s="44">
        <v>1</v>
      </c>
    </row>
    <row r="13" spans="1:14" s="18" customFormat="1" ht="53.25" customHeight="1">
      <c r="A13" s="50">
        <v>30</v>
      </c>
      <c r="B13" s="50" t="s">
        <v>79</v>
      </c>
      <c r="C13" s="66">
        <v>62205</v>
      </c>
      <c r="D13" s="46" t="s">
        <v>80</v>
      </c>
      <c r="E13" s="46" t="s">
        <v>81</v>
      </c>
      <c r="F13" s="40" t="s">
        <v>58</v>
      </c>
      <c r="G13" s="46" t="s">
        <v>82</v>
      </c>
      <c r="H13" s="41" t="s">
        <v>124</v>
      </c>
      <c r="I13" s="47"/>
      <c r="J13" s="43">
        <v>207.41</v>
      </c>
      <c r="K13" s="42">
        <v>205.48</v>
      </c>
      <c r="L13" s="33">
        <f t="shared" si="0"/>
        <v>0</v>
      </c>
      <c r="M13" s="32">
        <f t="shared" si="1"/>
        <v>0</v>
      </c>
      <c r="N13" s="44">
        <v>3</v>
      </c>
    </row>
    <row r="14" spans="1:14" s="18" customFormat="1" ht="53.25" customHeight="1">
      <c r="A14" s="50">
        <v>31</v>
      </c>
      <c r="B14" s="50" t="s">
        <v>83</v>
      </c>
      <c r="C14" s="66">
        <v>62206</v>
      </c>
      <c r="D14" s="46" t="s">
        <v>80</v>
      </c>
      <c r="E14" s="46" t="s">
        <v>81</v>
      </c>
      <c r="F14" s="40" t="s">
        <v>58</v>
      </c>
      <c r="G14" s="46" t="s">
        <v>84</v>
      </c>
      <c r="H14" s="41" t="s">
        <v>124</v>
      </c>
      <c r="I14" s="47"/>
      <c r="J14" s="43">
        <v>381.13</v>
      </c>
      <c r="K14" s="42">
        <v>377.59</v>
      </c>
      <c r="L14" s="33">
        <f t="shared" si="0"/>
        <v>0</v>
      </c>
      <c r="M14" s="32">
        <f t="shared" si="1"/>
        <v>0</v>
      </c>
      <c r="N14" s="44">
        <v>2</v>
      </c>
    </row>
    <row r="15" spans="1:14" s="18" customFormat="1" ht="53.25" customHeight="1">
      <c r="A15" s="50">
        <v>32</v>
      </c>
      <c r="B15" s="50" t="s">
        <v>85</v>
      </c>
      <c r="C15" s="66">
        <v>62207</v>
      </c>
      <c r="D15" s="46" t="s">
        <v>80</v>
      </c>
      <c r="E15" s="46" t="s">
        <v>81</v>
      </c>
      <c r="F15" s="40" t="s">
        <v>58</v>
      </c>
      <c r="G15" s="46" t="s">
        <v>86</v>
      </c>
      <c r="H15" s="41" t="s">
        <v>124</v>
      </c>
      <c r="I15" s="47"/>
      <c r="J15" s="43">
        <v>501.5</v>
      </c>
      <c r="K15" s="42">
        <v>496.84</v>
      </c>
      <c r="L15" s="33">
        <f t="shared" si="0"/>
        <v>0</v>
      </c>
      <c r="M15" s="32">
        <f t="shared" si="1"/>
        <v>0</v>
      </c>
      <c r="N15" s="44">
        <v>2</v>
      </c>
    </row>
    <row r="16" spans="1:14" s="18" customFormat="1" ht="53.25" customHeight="1">
      <c r="A16" s="50">
        <v>33</v>
      </c>
      <c r="B16" s="50" t="s">
        <v>87</v>
      </c>
      <c r="C16" s="66">
        <v>62208</v>
      </c>
      <c r="D16" s="46" t="s">
        <v>80</v>
      </c>
      <c r="E16" s="46" t="s">
        <v>81</v>
      </c>
      <c r="F16" s="40" t="s">
        <v>58</v>
      </c>
      <c r="G16" s="46" t="s">
        <v>88</v>
      </c>
      <c r="H16" s="41" t="s">
        <v>124</v>
      </c>
      <c r="I16" s="47"/>
      <c r="J16" s="43">
        <v>569.6</v>
      </c>
      <c r="K16" s="42">
        <v>564.3</v>
      </c>
      <c r="L16" s="33">
        <f t="shared" si="0"/>
        <v>0</v>
      </c>
      <c r="M16" s="32">
        <f t="shared" si="1"/>
        <v>0</v>
      </c>
      <c r="N16" s="44">
        <v>2</v>
      </c>
    </row>
    <row r="17" spans="1:14" s="18" customFormat="1" ht="53.25" customHeight="1">
      <c r="A17" s="50">
        <v>49</v>
      </c>
      <c r="B17" s="50" t="s">
        <v>89</v>
      </c>
      <c r="C17" s="66" t="s">
        <v>90</v>
      </c>
      <c r="D17" s="46" t="s">
        <v>91</v>
      </c>
      <c r="E17" s="46" t="s">
        <v>92</v>
      </c>
      <c r="F17" s="40" t="s">
        <v>93</v>
      </c>
      <c r="G17" s="46" t="s">
        <v>94</v>
      </c>
      <c r="H17" s="41" t="s">
        <v>120</v>
      </c>
      <c r="I17" s="47"/>
      <c r="J17" s="43">
        <v>643.76</v>
      </c>
      <c r="K17" s="42">
        <v>570</v>
      </c>
      <c r="L17" s="33">
        <f t="shared" si="0"/>
        <v>0</v>
      </c>
      <c r="M17" s="32">
        <f t="shared" si="1"/>
        <v>0</v>
      </c>
      <c r="N17" s="44">
        <v>2</v>
      </c>
    </row>
    <row r="18" spans="1:14" s="18" customFormat="1" ht="53.25" customHeight="1">
      <c r="A18" s="50">
        <v>50</v>
      </c>
      <c r="B18" s="50" t="s">
        <v>95</v>
      </c>
      <c r="C18" s="66">
        <v>51560</v>
      </c>
      <c r="D18" s="46" t="s">
        <v>96</v>
      </c>
      <c r="E18" s="46" t="s">
        <v>97</v>
      </c>
      <c r="F18" s="40" t="s">
        <v>58</v>
      </c>
      <c r="G18" s="46" t="s">
        <v>98</v>
      </c>
      <c r="H18" s="41" t="s">
        <v>120</v>
      </c>
      <c r="I18" s="47"/>
      <c r="J18" s="43">
        <v>76.92</v>
      </c>
      <c r="K18" s="42">
        <v>75.22</v>
      </c>
      <c r="L18" s="33">
        <f t="shared" si="0"/>
        <v>0</v>
      </c>
      <c r="M18" s="32">
        <f t="shared" si="1"/>
        <v>0</v>
      </c>
      <c r="N18" s="44">
        <v>4</v>
      </c>
    </row>
    <row r="19" spans="1:14" s="18" customFormat="1" ht="53.25" customHeight="1">
      <c r="A19" s="50">
        <v>63</v>
      </c>
      <c r="B19" s="50" t="s">
        <v>99</v>
      </c>
      <c r="C19" s="66" t="s">
        <v>100</v>
      </c>
      <c r="D19" s="46" t="s">
        <v>101</v>
      </c>
      <c r="E19" s="46" t="s">
        <v>102</v>
      </c>
      <c r="F19" s="40" t="s">
        <v>46</v>
      </c>
      <c r="G19" s="46" t="s">
        <v>103</v>
      </c>
      <c r="H19" s="41" t="s">
        <v>125</v>
      </c>
      <c r="I19" s="47"/>
      <c r="J19" s="43">
        <v>489.81</v>
      </c>
      <c r="K19" s="42">
        <v>489.81</v>
      </c>
      <c r="L19" s="33">
        <f t="shared" si="0"/>
        <v>0</v>
      </c>
      <c r="M19" s="32">
        <f t="shared" si="1"/>
        <v>0</v>
      </c>
      <c r="N19" s="44">
        <v>1</v>
      </c>
    </row>
    <row r="20" spans="1:14" s="18" customFormat="1" ht="53.25" customHeight="1">
      <c r="A20" s="50">
        <v>65</v>
      </c>
      <c r="B20" s="50" t="s">
        <v>104</v>
      </c>
      <c r="C20" s="66">
        <v>171312</v>
      </c>
      <c r="D20" s="46" t="s">
        <v>105</v>
      </c>
      <c r="E20" s="46" t="s">
        <v>106</v>
      </c>
      <c r="F20" s="40" t="s">
        <v>46</v>
      </c>
      <c r="G20" s="46" t="s">
        <v>107</v>
      </c>
      <c r="H20" s="41" t="s">
        <v>125</v>
      </c>
      <c r="I20" s="47"/>
      <c r="J20" s="43">
        <v>1338.62</v>
      </c>
      <c r="K20" s="42">
        <v>1338.62</v>
      </c>
      <c r="L20" s="33">
        <f t="shared" si="0"/>
        <v>0</v>
      </c>
      <c r="M20" s="32">
        <f t="shared" si="1"/>
        <v>0</v>
      </c>
      <c r="N20" s="44">
        <v>1</v>
      </c>
    </row>
    <row r="21" spans="1:14" s="18" customFormat="1" ht="53.25" customHeight="1">
      <c r="A21" s="50">
        <v>69</v>
      </c>
      <c r="B21" s="50" t="s">
        <v>108</v>
      </c>
      <c r="C21" s="66" t="s">
        <v>109</v>
      </c>
      <c r="D21" s="46" t="s">
        <v>110</v>
      </c>
      <c r="E21" s="46" t="s">
        <v>111</v>
      </c>
      <c r="F21" s="40" t="s">
        <v>112</v>
      </c>
      <c r="G21" s="46" t="s">
        <v>113</v>
      </c>
      <c r="H21" s="41" t="s">
        <v>126</v>
      </c>
      <c r="I21" s="47"/>
      <c r="J21" s="43">
        <v>66.49</v>
      </c>
      <c r="K21" s="42">
        <v>65.83</v>
      </c>
      <c r="L21" s="33">
        <f>J21*I21</f>
        <v>0</v>
      </c>
      <c r="M21" s="32">
        <f>K21*I21</f>
        <v>0</v>
      </c>
      <c r="N21" s="44">
        <v>1</v>
      </c>
    </row>
    <row r="22" spans="1:14" s="18" customFormat="1" ht="53.25" customHeight="1">
      <c r="A22" s="50">
        <v>72</v>
      </c>
      <c r="B22" s="50" t="s">
        <v>114</v>
      </c>
      <c r="C22" s="66" t="s">
        <v>115</v>
      </c>
      <c r="D22" s="46" t="s">
        <v>116</v>
      </c>
      <c r="E22" s="46" t="s">
        <v>117</v>
      </c>
      <c r="F22" s="40" t="s">
        <v>112</v>
      </c>
      <c r="G22" s="46" t="s">
        <v>118</v>
      </c>
      <c r="H22" s="41" t="s">
        <v>127</v>
      </c>
      <c r="I22" s="47"/>
      <c r="J22" s="43">
        <v>82.5</v>
      </c>
      <c r="K22" s="42">
        <v>81.67</v>
      </c>
      <c r="L22" s="33">
        <f>J22*I22</f>
        <v>0</v>
      </c>
      <c r="M22" s="32">
        <f>K22*I22</f>
        <v>0</v>
      </c>
      <c r="N22" s="44">
        <v>1</v>
      </c>
    </row>
    <row r="23" spans="1:14" s="18" customFormat="1" ht="53.25" customHeight="1">
      <c r="A23" s="50">
        <v>77</v>
      </c>
      <c r="B23" s="50" t="s">
        <v>48</v>
      </c>
      <c r="C23" s="66">
        <v>171121</v>
      </c>
      <c r="D23" s="46" t="s">
        <v>44</v>
      </c>
      <c r="E23" s="46" t="s">
        <v>45</v>
      </c>
      <c r="F23" s="40" t="s">
        <v>46</v>
      </c>
      <c r="G23" s="46" t="s">
        <v>47</v>
      </c>
      <c r="H23" s="41" t="s">
        <v>42</v>
      </c>
      <c r="I23" s="47"/>
      <c r="J23" s="43">
        <v>1.71</v>
      </c>
      <c r="K23" s="42">
        <v>1.6</v>
      </c>
      <c r="L23" s="33">
        <f>J23*I23</f>
        <v>0</v>
      </c>
      <c r="M23" s="32">
        <f>K23*I23</f>
        <v>0</v>
      </c>
      <c r="N23" s="44">
        <v>1</v>
      </c>
    </row>
    <row r="24" spans="1:14" s="18" customFormat="1" ht="112.5">
      <c r="A24" s="57">
        <v>78</v>
      </c>
      <c r="B24" s="57" t="s">
        <v>132</v>
      </c>
      <c r="C24" s="66">
        <v>171123</v>
      </c>
      <c r="D24" s="46" t="s">
        <v>128</v>
      </c>
      <c r="E24" s="46" t="s">
        <v>129</v>
      </c>
      <c r="F24" s="40" t="s">
        <v>46</v>
      </c>
      <c r="G24" s="46" t="s">
        <v>130</v>
      </c>
      <c r="H24" s="41" t="s">
        <v>42</v>
      </c>
      <c r="I24" s="47"/>
      <c r="J24" s="43">
        <v>1.95</v>
      </c>
      <c r="K24" s="42">
        <v>1.95</v>
      </c>
      <c r="L24" s="33">
        <f>J24*I24</f>
        <v>0</v>
      </c>
      <c r="M24" s="32">
        <f>K24*I24</f>
        <v>0</v>
      </c>
      <c r="N24" s="59">
        <v>1</v>
      </c>
    </row>
    <row r="25" spans="1:14" s="18" customFormat="1" ht="112.5">
      <c r="A25" s="58"/>
      <c r="B25" s="58"/>
      <c r="C25" s="67">
        <v>171124</v>
      </c>
      <c r="D25" s="51" t="s">
        <v>128</v>
      </c>
      <c r="E25" s="51" t="s">
        <v>129</v>
      </c>
      <c r="F25" s="52" t="s">
        <v>46</v>
      </c>
      <c r="G25" s="51" t="s">
        <v>131</v>
      </c>
      <c r="H25" s="53" t="s">
        <v>42</v>
      </c>
      <c r="I25" s="54"/>
      <c r="J25" s="55">
        <v>1.95</v>
      </c>
      <c r="K25" s="56">
        <v>1.95</v>
      </c>
      <c r="L25" s="33">
        <f>J25*I25</f>
        <v>0</v>
      </c>
      <c r="M25" s="32">
        <f>K25*I25</f>
        <v>0</v>
      </c>
      <c r="N25" s="60"/>
    </row>
    <row r="26" spans="1:14" s="18" customFormat="1" ht="45">
      <c r="A26" s="48">
        <v>83</v>
      </c>
      <c r="B26" s="48" t="s">
        <v>133</v>
      </c>
      <c r="C26" s="67">
        <v>175331</v>
      </c>
      <c r="D26" s="51" t="s">
        <v>134</v>
      </c>
      <c r="E26" s="51" t="s">
        <v>135</v>
      </c>
      <c r="F26" s="52" t="s">
        <v>112</v>
      </c>
      <c r="G26" s="51" t="s">
        <v>136</v>
      </c>
      <c r="H26" s="53" t="s">
        <v>137</v>
      </c>
      <c r="I26" s="54"/>
      <c r="J26" s="55">
        <v>78.2</v>
      </c>
      <c r="K26" s="56">
        <v>77.8</v>
      </c>
      <c r="L26" s="33">
        <f aca="true" t="shared" si="2" ref="L26:L89">J26*I26</f>
        <v>0</v>
      </c>
      <c r="M26" s="32">
        <f aca="true" t="shared" si="3" ref="M26:M89">K26*I26</f>
        <v>0</v>
      </c>
      <c r="N26" s="49">
        <v>1</v>
      </c>
    </row>
    <row r="27" spans="1:14" s="18" customFormat="1" ht="67.5">
      <c r="A27" s="48">
        <v>84</v>
      </c>
      <c r="B27" s="48" t="s">
        <v>138</v>
      </c>
      <c r="C27" s="67" t="s">
        <v>139</v>
      </c>
      <c r="D27" s="51" t="s">
        <v>140</v>
      </c>
      <c r="E27" s="51" t="s">
        <v>141</v>
      </c>
      <c r="F27" s="52" t="s">
        <v>112</v>
      </c>
      <c r="G27" s="51" t="s">
        <v>142</v>
      </c>
      <c r="H27" s="53" t="s">
        <v>126</v>
      </c>
      <c r="I27" s="54"/>
      <c r="J27" s="55">
        <v>78.2</v>
      </c>
      <c r="K27" s="56">
        <v>77.41</v>
      </c>
      <c r="L27" s="33">
        <f t="shared" si="2"/>
        <v>0</v>
      </c>
      <c r="M27" s="32">
        <f t="shared" si="3"/>
        <v>0</v>
      </c>
      <c r="N27" s="49">
        <v>1</v>
      </c>
    </row>
    <row r="28" spans="1:14" s="18" customFormat="1" ht="45">
      <c r="A28" s="48">
        <v>86</v>
      </c>
      <c r="B28" s="48" t="s">
        <v>143</v>
      </c>
      <c r="C28" s="67">
        <v>175420</v>
      </c>
      <c r="D28" s="51" t="s">
        <v>144</v>
      </c>
      <c r="E28" s="51" t="s">
        <v>145</v>
      </c>
      <c r="F28" s="52" t="s">
        <v>112</v>
      </c>
      <c r="G28" s="51" t="s">
        <v>146</v>
      </c>
      <c r="H28" s="53" t="s">
        <v>137</v>
      </c>
      <c r="I28" s="54"/>
      <c r="J28" s="55">
        <v>77.2</v>
      </c>
      <c r="K28" s="56">
        <v>76.8</v>
      </c>
      <c r="L28" s="33">
        <f t="shared" si="2"/>
        <v>0</v>
      </c>
      <c r="M28" s="32">
        <f t="shared" si="3"/>
        <v>0</v>
      </c>
      <c r="N28" s="49">
        <v>1</v>
      </c>
    </row>
    <row r="29" spans="1:14" s="18" customFormat="1" ht="56.25">
      <c r="A29" s="48">
        <v>87</v>
      </c>
      <c r="B29" s="48" t="s">
        <v>147</v>
      </c>
      <c r="C29" s="67" t="s">
        <v>382</v>
      </c>
      <c r="D29" s="51" t="s">
        <v>148</v>
      </c>
      <c r="E29" s="51" t="s">
        <v>141</v>
      </c>
      <c r="F29" s="52" t="s">
        <v>112</v>
      </c>
      <c r="G29" s="51" t="s">
        <v>149</v>
      </c>
      <c r="H29" s="53" t="s">
        <v>127</v>
      </c>
      <c r="I29" s="54"/>
      <c r="J29" s="55">
        <v>77.2</v>
      </c>
      <c r="K29" s="56">
        <v>76.42</v>
      </c>
      <c r="L29" s="33">
        <f t="shared" si="2"/>
        <v>0</v>
      </c>
      <c r="M29" s="32">
        <f t="shared" si="3"/>
        <v>0</v>
      </c>
      <c r="N29" s="49">
        <v>2</v>
      </c>
    </row>
    <row r="30" spans="1:14" s="18" customFormat="1" ht="45">
      <c r="A30" s="48">
        <v>94</v>
      </c>
      <c r="B30" s="48" t="s">
        <v>150</v>
      </c>
      <c r="C30" s="67">
        <v>9175732</v>
      </c>
      <c r="D30" s="51" t="s">
        <v>151</v>
      </c>
      <c r="E30" s="51" t="s">
        <v>152</v>
      </c>
      <c r="F30" s="52" t="s">
        <v>153</v>
      </c>
      <c r="G30" s="51" t="s">
        <v>154</v>
      </c>
      <c r="H30" s="53" t="s">
        <v>137</v>
      </c>
      <c r="I30" s="54"/>
      <c r="J30" s="55">
        <v>1356.3</v>
      </c>
      <c r="K30" s="56">
        <v>1350</v>
      </c>
      <c r="L30" s="33">
        <f t="shared" si="2"/>
        <v>0</v>
      </c>
      <c r="M30" s="32">
        <f t="shared" si="3"/>
        <v>0</v>
      </c>
      <c r="N30" s="49">
        <v>1</v>
      </c>
    </row>
    <row r="31" spans="1:14" s="18" customFormat="1" ht="45">
      <c r="A31" s="48">
        <v>97</v>
      </c>
      <c r="B31" s="48" t="s">
        <v>150</v>
      </c>
      <c r="C31" s="67">
        <v>9175735</v>
      </c>
      <c r="D31" s="51" t="s">
        <v>151</v>
      </c>
      <c r="E31" s="51" t="s">
        <v>152</v>
      </c>
      <c r="F31" s="52" t="s">
        <v>153</v>
      </c>
      <c r="G31" s="51" t="s">
        <v>155</v>
      </c>
      <c r="H31" s="53" t="s">
        <v>137</v>
      </c>
      <c r="I31" s="54"/>
      <c r="J31" s="55">
        <v>1356.3</v>
      </c>
      <c r="K31" s="56">
        <v>1350</v>
      </c>
      <c r="L31" s="33">
        <f t="shared" si="2"/>
        <v>0</v>
      </c>
      <c r="M31" s="32">
        <f t="shared" si="3"/>
        <v>0</v>
      </c>
      <c r="N31" s="49">
        <v>1</v>
      </c>
    </row>
    <row r="32" spans="1:14" s="18" customFormat="1" ht="45">
      <c r="A32" s="48">
        <v>100</v>
      </c>
      <c r="B32" s="48" t="s">
        <v>150</v>
      </c>
      <c r="C32" s="67">
        <v>9175738</v>
      </c>
      <c r="D32" s="51" t="s">
        <v>151</v>
      </c>
      <c r="E32" s="51" t="s">
        <v>152</v>
      </c>
      <c r="F32" s="52" t="s">
        <v>153</v>
      </c>
      <c r="G32" s="51" t="s">
        <v>156</v>
      </c>
      <c r="H32" s="53" t="s">
        <v>137</v>
      </c>
      <c r="I32" s="54"/>
      <c r="J32" s="55">
        <v>1356.3</v>
      </c>
      <c r="K32" s="56">
        <v>1350</v>
      </c>
      <c r="L32" s="33">
        <f t="shared" si="2"/>
        <v>0</v>
      </c>
      <c r="M32" s="32">
        <f t="shared" si="3"/>
        <v>0</v>
      </c>
      <c r="N32" s="49">
        <v>1</v>
      </c>
    </row>
    <row r="33" spans="1:14" s="18" customFormat="1" ht="56.25">
      <c r="A33" s="48">
        <v>101</v>
      </c>
      <c r="B33" s="48" t="s">
        <v>157</v>
      </c>
      <c r="C33" s="67">
        <v>9175741</v>
      </c>
      <c r="D33" s="51" t="s">
        <v>158</v>
      </c>
      <c r="E33" s="51" t="s">
        <v>159</v>
      </c>
      <c r="F33" s="52" t="s">
        <v>153</v>
      </c>
      <c r="G33" s="51" t="s">
        <v>160</v>
      </c>
      <c r="H33" s="53" t="s">
        <v>137</v>
      </c>
      <c r="I33" s="54"/>
      <c r="J33" s="55">
        <v>2386.8</v>
      </c>
      <c r="K33" s="56">
        <v>2250</v>
      </c>
      <c r="L33" s="33">
        <f t="shared" si="2"/>
        <v>0</v>
      </c>
      <c r="M33" s="32">
        <f t="shared" si="3"/>
        <v>0</v>
      </c>
      <c r="N33" s="49">
        <v>1</v>
      </c>
    </row>
    <row r="34" spans="1:14" s="18" customFormat="1" ht="112.5">
      <c r="A34" s="48">
        <v>102</v>
      </c>
      <c r="B34" s="48" t="s">
        <v>161</v>
      </c>
      <c r="C34" s="67">
        <v>9175739</v>
      </c>
      <c r="D34" s="51" t="s">
        <v>162</v>
      </c>
      <c r="E34" s="51" t="s">
        <v>159</v>
      </c>
      <c r="F34" s="52" t="s">
        <v>153</v>
      </c>
      <c r="G34" s="51" t="s">
        <v>163</v>
      </c>
      <c r="H34" s="53" t="s">
        <v>137</v>
      </c>
      <c r="I34" s="54"/>
      <c r="J34" s="55">
        <v>1589.4</v>
      </c>
      <c r="K34" s="56">
        <v>1350</v>
      </c>
      <c r="L34" s="33">
        <f t="shared" si="2"/>
        <v>0</v>
      </c>
      <c r="M34" s="32">
        <f t="shared" si="3"/>
        <v>0</v>
      </c>
      <c r="N34" s="49">
        <v>1</v>
      </c>
    </row>
    <row r="35" spans="1:14" s="18" customFormat="1" ht="78.75">
      <c r="A35" s="48">
        <v>110</v>
      </c>
      <c r="B35" s="48" t="s">
        <v>164</v>
      </c>
      <c r="C35" s="67">
        <v>9175760</v>
      </c>
      <c r="D35" s="51" t="s">
        <v>165</v>
      </c>
      <c r="E35" s="51" t="s">
        <v>152</v>
      </c>
      <c r="F35" s="52" t="s">
        <v>153</v>
      </c>
      <c r="G35" s="51" t="s">
        <v>166</v>
      </c>
      <c r="H35" s="53" t="s">
        <v>137</v>
      </c>
      <c r="I35" s="54"/>
      <c r="J35" s="55">
        <v>850.1</v>
      </c>
      <c r="K35" s="56">
        <v>809</v>
      </c>
      <c r="L35" s="33">
        <f t="shared" si="2"/>
        <v>0</v>
      </c>
      <c r="M35" s="32">
        <f t="shared" si="3"/>
        <v>0</v>
      </c>
      <c r="N35" s="49">
        <v>1</v>
      </c>
    </row>
    <row r="36" spans="1:14" s="18" customFormat="1" ht="78.75">
      <c r="A36" s="48">
        <v>112</v>
      </c>
      <c r="B36" s="48" t="s">
        <v>167</v>
      </c>
      <c r="C36" s="67">
        <v>9175761</v>
      </c>
      <c r="D36" s="51" t="s">
        <v>165</v>
      </c>
      <c r="E36" s="51" t="s">
        <v>152</v>
      </c>
      <c r="F36" s="52" t="s">
        <v>153</v>
      </c>
      <c r="G36" s="51" t="s">
        <v>168</v>
      </c>
      <c r="H36" s="53" t="s">
        <v>137</v>
      </c>
      <c r="I36" s="54"/>
      <c r="J36" s="55">
        <v>973.9</v>
      </c>
      <c r="K36" s="56">
        <v>819</v>
      </c>
      <c r="L36" s="33">
        <f t="shared" si="2"/>
        <v>0</v>
      </c>
      <c r="M36" s="32">
        <f t="shared" si="3"/>
        <v>0</v>
      </c>
      <c r="N36" s="49">
        <v>1</v>
      </c>
    </row>
    <row r="37" spans="1:14" s="18" customFormat="1" ht="67.5">
      <c r="A37" s="48">
        <v>114</v>
      </c>
      <c r="B37" s="48" t="s">
        <v>169</v>
      </c>
      <c r="C37" s="67">
        <v>9175763</v>
      </c>
      <c r="D37" s="51" t="s">
        <v>170</v>
      </c>
      <c r="E37" s="51" t="s">
        <v>152</v>
      </c>
      <c r="F37" s="52" t="s">
        <v>153</v>
      </c>
      <c r="G37" s="51" t="s">
        <v>171</v>
      </c>
      <c r="H37" s="53" t="s">
        <v>137</v>
      </c>
      <c r="I37" s="54"/>
      <c r="J37" s="55">
        <v>850.1</v>
      </c>
      <c r="K37" s="56">
        <v>809</v>
      </c>
      <c r="L37" s="33">
        <f t="shared" si="2"/>
        <v>0</v>
      </c>
      <c r="M37" s="32">
        <f t="shared" si="3"/>
        <v>0</v>
      </c>
      <c r="N37" s="49">
        <v>1</v>
      </c>
    </row>
    <row r="38" spans="1:14" s="18" customFormat="1" ht="78.75">
      <c r="A38" s="48">
        <v>115</v>
      </c>
      <c r="B38" s="48" t="s">
        <v>172</v>
      </c>
      <c r="C38" s="67">
        <v>9175764</v>
      </c>
      <c r="D38" s="51" t="s">
        <v>170</v>
      </c>
      <c r="E38" s="51" t="s">
        <v>152</v>
      </c>
      <c r="F38" s="52" t="s">
        <v>153</v>
      </c>
      <c r="G38" s="51" t="s">
        <v>173</v>
      </c>
      <c r="H38" s="53" t="s">
        <v>137</v>
      </c>
      <c r="I38" s="54"/>
      <c r="J38" s="55">
        <v>973.9</v>
      </c>
      <c r="K38" s="56">
        <v>819</v>
      </c>
      <c r="L38" s="33">
        <f t="shared" si="2"/>
        <v>0</v>
      </c>
      <c r="M38" s="32">
        <f t="shared" si="3"/>
        <v>0</v>
      </c>
      <c r="N38" s="49">
        <v>1</v>
      </c>
    </row>
    <row r="39" spans="1:14" s="18" customFormat="1" ht="67.5">
      <c r="A39" s="48">
        <v>116</v>
      </c>
      <c r="B39" s="48" t="s">
        <v>174</v>
      </c>
      <c r="C39" s="67">
        <v>9175766</v>
      </c>
      <c r="D39" s="51" t="s">
        <v>175</v>
      </c>
      <c r="E39" s="51" t="s">
        <v>152</v>
      </c>
      <c r="F39" s="52" t="s">
        <v>153</v>
      </c>
      <c r="G39" s="51" t="s">
        <v>176</v>
      </c>
      <c r="H39" s="53" t="s">
        <v>137</v>
      </c>
      <c r="I39" s="54"/>
      <c r="J39" s="55">
        <v>850.1</v>
      </c>
      <c r="K39" s="56">
        <v>809</v>
      </c>
      <c r="L39" s="33">
        <f t="shared" si="2"/>
        <v>0</v>
      </c>
      <c r="M39" s="32">
        <f t="shared" si="3"/>
        <v>0</v>
      </c>
      <c r="N39" s="49">
        <v>1</v>
      </c>
    </row>
    <row r="40" spans="1:14" s="18" customFormat="1" ht="45">
      <c r="A40" s="48">
        <v>117</v>
      </c>
      <c r="B40" s="48" t="s">
        <v>177</v>
      </c>
      <c r="C40" s="67" t="s">
        <v>178</v>
      </c>
      <c r="D40" s="51" t="s">
        <v>179</v>
      </c>
      <c r="E40" s="51" t="s">
        <v>180</v>
      </c>
      <c r="F40" s="52" t="s">
        <v>181</v>
      </c>
      <c r="G40" s="51" t="s">
        <v>182</v>
      </c>
      <c r="H40" s="53" t="s">
        <v>183</v>
      </c>
      <c r="I40" s="54"/>
      <c r="J40" s="55">
        <v>44.8</v>
      </c>
      <c r="K40" s="56">
        <v>44.8</v>
      </c>
      <c r="L40" s="33">
        <f t="shared" si="2"/>
        <v>0</v>
      </c>
      <c r="M40" s="32">
        <f t="shared" si="3"/>
        <v>0</v>
      </c>
      <c r="N40" s="49">
        <v>1</v>
      </c>
    </row>
    <row r="41" spans="1:14" s="18" customFormat="1" ht="56.25">
      <c r="A41" s="48">
        <v>121</v>
      </c>
      <c r="B41" s="48" t="s">
        <v>184</v>
      </c>
      <c r="C41" s="67">
        <v>170350</v>
      </c>
      <c r="D41" s="51" t="s">
        <v>185</v>
      </c>
      <c r="E41" s="51" t="s">
        <v>186</v>
      </c>
      <c r="F41" s="52" t="s">
        <v>112</v>
      </c>
      <c r="G41" s="51" t="s">
        <v>187</v>
      </c>
      <c r="H41" s="53" t="s">
        <v>137</v>
      </c>
      <c r="I41" s="54"/>
      <c r="J41" s="55">
        <v>57.6</v>
      </c>
      <c r="K41" s="56">
        <v>54</v>
      </c>
      <c r="L41" s="33">
        <f t="shared" si="2"/>
        <v>0</v>
      </c>
      <c r="M41" s="32">
        <f t="shared" si="3"/>
        <v>0</v>
      </c>
      <c r="N41" s="49">
        <v>1</v>
      </c>
    </row>
    <row r="42" spans="1:14" s="18" customFormat="1" ht="56.25">
      <c r="A42" s="48">
        <v>124</v>
      </c>
      <c r="B42" s="48" t="s">
        <v>188</v>
      </c>
      <c r="C42" s="67">
        <v>175351</v>
      </c>
      <c r="D42" s="51" t="s">
        <v>185</v>
      </c>
      <c r="E42" s="51" t="s">
        <v>186</v>
      </c>
      <c r="F42" s="52" t="s">
        <v>112</v>
      </c>
      <c r="G42" s="51" t="s">
        <v>189</v>
      </c>
      <c r="H42" s="53" t="s">
        <v>137</v>
      </c>
      <c r="I42" s="54"/>
      <c r="J42" s="55">
        <v>52.4</v>
      </c>
      <c r="K42" s="56">
        <v>52.4</v>
      </c>
      <c r="L42" s="33">
        <f t="shared" si="2"/>
        <v>0</v>
      </c>
      <c r="M42" s="32">
        <f t="shared" si="3"/>
        <v>0</v>
      </c>
      <c r="N42" s="49">
        <v>1</v>
      </c>
    </row>
    <row r="43" spans="1:14" s="18" customFormat="1" ht="56.25">
      <c r="A43" s="48">
        <v>126</v>
      </c>
      <c r="B43" s="48" t="s">
        <v>190</v>
      </c>
      <c r="C43" s="67">
        <v>175352</v>
      </c>
      <c r="D43" s="51" t="s">
        <v>185</v>
      </c>
      <c r="E43" s="51" t="s">
        <v>186</v>
      </c>
      <c r="F43" s="52" t="s">
        <v>112</v>
      </c>
      <c r="G43" s="51" t="s">
        <v>191</v>
      </c>
      <c r="H43" s="53" t="s">
        <v>137</v>
      </c>
      <c r="I43" s="54"/>
      <c r="J43" s="55">
        <v>71.2</v>
      </c>
      <c r="K43" s="56">
        <v>70.83</v>
      </c>
      <c r="L43" s="33">
        <f t="shared" si="2"/>
        <v>0</v>
      </c>
      <c r="M43" s="32">
        <f t="shared" si="3"/>
        <v>0</v>
      </c>
      <c r="N43" s="49">
        <v>1</v>
      </c>
    </row>
    <row r="44" spans="1:14" s="18" customFormat="1" ht="56.25">
      <c r="A44" s="48">
        <v>127</v>
      </c>
      <c r="B44" s="48" t="s">
        <v>192</v>
      </c>
      <c r="C44" s="67" t="s">
        <v>193</v>
      </c>
      <c r="D44" s="51" t="s">
        <v>194</v>
      </c>
      <c r="E44" s="51" t="s">
        <v>141</v>
      </c>
      <c r="F44" s="52" t="s">
        <v>112</v>
      </c>
      <c r="G44" s="51" t="s">
        <v>195</v>
      </c>
      <c r="H44" s="53" t="s">
        <v>127</v>
      </c>
      <c r="I44" s="54"/>
      <c r="J44" s="55">
        <v>71.18</v>
      </c>
      <c r="K44" s="56">
        <v>70.48</v>
      </c>
      <c r="L44" s="33">
        <f t="shared" si="2"/>
        <v>0</v>
      </c>
      <c r="M44" s="32">
        <f t="shared" si="3"/>
        <v>0</v>
      </c>
      <c r="N44" s="49">
        <v>1</v>
      </c>
    </row>
    <row r="45" spans="1:14" s="18" customFormat="1" ht="22.5">
      <c r="A45" s="48">
        <v>133</v>
      </c>
      <c r="B45" s="48" t="s">
        <v>196</v>
      </c>
      <c r="C45" s="67">
        <v>101355</v>
      </c>
      <c r="D45" s="51" t="s">
        <v>197</v>
      </c>
      <c r="E45" s="51" t="s">
        <v>198</v>
      </c>
      <c r="F45" s="52" t="s">
        <v>58</v>
      </c>
      <c r="G45" s="51" t="s">
        <v>199</v>
      </c>
      <c r="H45" s="53" t="s">
        <v>120</v>
      </c>
      <c r="I45" s="54"/>
      <c r="J45" s="55">
        <v>70.21</v>
      </c>
      <c r="K45" s="56">
        <v>137.1</v>
      </c>
      <c r="L45" s="33">
        <f t="shared" si="2"/>
        <v>0</v>
      </c>
      <c r="M45" s="32">
        <f t="shared" si="3"/>
        <v>0</v>
      </c>
      <c r="N45" s="49">
        <v>2</v>
      </c>
    </row>
    <row r="46" spans="1:14" s="18" customFormat="1" ht="56.25">
      <c r="A46" s="48">
        <v>136</v>
      </c>
      <c r="B46" s="48" t="s">
        <v>200</v>
      </c>
      <c r="C46" s="67" t="s">
        <v>201</v>
      </c>
      <c r="D46" s="51" t="s">
        <v>202</v>
      </c>
      <c r="E46" s="51" t="s">
        <v>203</v>
      </c>
      <c r="F46" s="52" t="s">
        <v>181</v>
      </c>
      <c r="G46" s="51" t="s">
        <v>204</v>
      </c>
      <c r="H46" s="53" t="s">
        <v>205</v>
      </c>
      <c r="I46" s="54"/>
      <c r="J46" s="55">
        <v>397.2</v>
      </c>
      <c r="K46" s="56">
        <v>386.7</v>
      </c>
      <c r="L46" s="33">
        <f t="shared" si="2"/>
        <v>0</v>
      </c>
      <c r="M46" s="32">
        <f t="shared" si="3"/>
        <v>0</v>
      </c>
      <c r="N46" s="49">
        <v>1</v>
      </c>
    </row>
    <row r="47" spans="1:14" s="18" customFormat="1" ht="22.5">
      <c r="A47" s="48">
        <v>151</v>
      </c>
      <c r="B47" s="48" t="s">
        <v>206</v>
      </c>
      <c r="C47" s="67">
        <v>141135</v>
      </c>
      <c r="D47" s="51" t="s">
        <v>207</v>
      </c>
      <c r="E47" s="51" t="s">
        <v>208</v>
      </c>
      <c r="F47" s="52" t="s">
        <v>209</v>
      </c>
      <c r="G47" s="51" t="s">
        <v>210</v>
      </c>
      <c r="H47" s="53" t="s">
        <v>120</v>
      </c>
      <c r="I47" s="54"/>
      <c r="J47" s="55">
        <v>24.16</v>
      </c>
      <c r="K47" s="56">
        <v>23.67</v>
      </c>
      <c r="L47" s="33">
        <f t="shared" si="2"/>
        <v>0</v>
      </c>
      <c r="M47" s="32">
        <f t="shared" si="3"/>
        <v>0</v>
      </c>
      <c r="N47" s="49">
        <v>4</v>
      </c>
    </row>
    <row r="48" spans="1:14" s="18" customFormat="1" ht="22.5">
      <c r="A48" s="48">
        <v>156</v>
      </c>
      <c r="B48" s="48" t="s">
        <v>211</v>
      </c>
      <c r="C48" s="67">
        <v>48468</v>
      </c>
      <c r="D48" s="51" t="s">
        <v>212</v>
      </c>
      <c r="E48" s="51" t="s">
        <v>97</v>
      </c>
      <c r="F48" s="52" t="s">
        <v>58</v>
      </c>
      <c r="G48" s="51" t="s">
        <v>213</v>
      </c>
      <c r="H48" s="53" t="s">
        <v>120</v>
      </c>
      <c r="I48" s="54"/>
      <c r="J48" s="55">
        <v>197.1</v>
      </c>
      <c r="K48" s="56">
        <v>192.74</v>
      </c>
      <c r="L48" s="33">
        <f t="shared" si="2"/>
        <v>0</v>
      </c>
      <c r="M48" s="32">
        <f t="shared" si="3"/>
        <v>0</v>
      </c>
      <c r="N48" s="49">
        <v>4</v>
      </c>
    </row>
    <row r="49" spans="1:14" s="18" customFormat="1" ht="33.75">
      <c r="A49" s="48">
        <v>158</v>
      </c>
      <c r="B49" s="48" t="s">
        <v>214</v>
      </c>
      <c r="C49" s="67" t="s">
        <v>215</v>
      </c>
      <c r="D49" s="51" t="s">
        <v>216</v>
      </c>
      <c r="E49" s="51" t="s">
        <v>217</v>
      </c>
      <c r="F49" s="52" t="s">
        <v>218</v>
      </c>
      <c r="G49" s="51" t="s">
        <v>219</v>
      </c>
      <c r="H49" s="53" t="s">
        <v>220</v>
      </c>
      <c r="I49" s="54"/>
      <c r="J49" s="55">
        <v>1776.19</v>
      </c>
      <c r="K49" s="56">
        <v>1719.7</v>
      </c>
      <c r="L49" s="33">
        <f t="shared" si="2"/>
        <v>0</v>
      </c>
      <c r="M49" s="32">
        <f t="shared" si="3"/>
        <v>0</v>
      </c>
      <c r="N49" s="49">
        <v>1</v>
      </c>
    </row>
    <row r="50" spans="1:14" s="18" customFormat="1" ht="33.75">
      <c r="A50" s="48">
        <v>159</v>
      </c>
      <c r="B50" s="48" t="s">
        <v>221</v>
      </c>
      <c r="C50" s="67">
        <v>44087</v>
      </c>
      <c r="D50" s="51" t="s">
        <v>222</v>
      </c>
      <c r="E50" s="51" t="s">
        <v>72</v>
      </c>
      <c r="F50" s="52" t="s">
        <v>218</v>
      </c>
      <c r="G50" s="51" t="s">
        <v>223</v>
      </c>
      <c r="H50" s="53" t="s">
        <v>124</v>
      </c>
      <c r="I50" s="54"/>
      <c r="J50" s="55">
        <v>15908.2</v>
      </c>
      <c r="K50" s="56">
        <v>14975.4</v>
      </c>
      <c r="L50" s="33">
        <f t="shared" si="2"/>
        <v>0</v>
      </c>
      <c r="M50" s="32">
        <f t="shared" si="3"/>
        <v>0</v>
      </c>
      <c r="N50" s="49">
        <v>1</v>
      </c>
    </row>
    <row r="51" spans="1:14" s="18" customFormat="1" ht="33.75">
      <c r="A51" s="48">
        <v>160</v>
      </c>
      <c r="B51" s="48" t="s">
        <v>224</v>
      </c>
      <c r="C51" s="67">
        <v>44412</v>
      </c>
      <c r="D51" s="51" t="s">
        <v>225</v>
      </c>
      <c r="E51" s="51" t="s">
        <v>226</v>
      </c>
      <c r="F51" s="52" t="s">
        <v>218</v>
      </c>
      <c r="G51" s="51" t="s">
        <v>227</v>
      </c>
      <c r="H51" s="53" t="s">
        <v>228</v>
      </c>
      <c r="I51" s="54"/>
      <c r="J51" s="55">
        <v>1246.3</v>
      </c>
      <c r="K51" s="56">
        <v>1246.3</v>
      </c>
      <c r="L51" s="33">
        <f t="shared" si="2"/>
        <v>0</v>
      </c>
      <c r="M51" s="32">
        <f t="shared" si="3"/>
        <v>0</v>
      </c>
      <c r="N51" s="49">
        <v>1</v>
      </c>
    </row>
    <row r="52" spans="1:14" s="18" customFormat="1" ht="22.5">
      <c r="A52" s="48">
        <v>162</v>
      </c>
      <c r="B52" s="48" t="s">
        <v>229</v>
      </c>
      <c r="C52" s="67">
        <v>44000</v>
      </c>
      <c r="D52" s="51" t="s">
        <v>230</v>
      </c>
      <c r="E52" s="51" t="s">
        <v>231</v>
      </c>
      <c r="F52" s="52" t="s">
        <v>58</v>
      </c>
      <c r="G52" s="51" t="s">
        <v>232</v>
      </c>
      <c r="H52" s="53" t="s">
        <v>233</v>
      </c>
      <c r="I52" s="54"/>
      <c r="J52" s="55">
        <v>2144.6</v>
      </c>
      <c r="K52" s="56">
        <v>1436.39</v>
      </c>
      <c r="L52" s="33">
        <f t="shared" si="2"/>
        <v>0</v>
      </c>
      <c r="M52" s="32">
        <f t="shared" si="3"/>
        <v>0</v>
      </c>
      <c r="N52" s="49">
        <v>2</v>
      </c>
    </row>
    <row r="53" spans="1:14" s="18" customFormat="1" ht="22.5">
      <c r="A53" s="48">
        <v>163</v>
      </c>
      <c r="B53" s="48" t="s">
        <v>234</v>
      </c>
      <c r="C53" s="67">
        <v>44001</v>
      </c>
      <c r="D53" s="51" t="s">
        <v>230</v>
      </c>
      <c r="E53" s="51" t="s">
        <v>231</v>
      </c>
      <c r="F53" s="52" t="s">
        <v>58</v>
      </c>
      <c r="G53" s="51" t="s">
        <v>235</v>
      </c>
      <c r="H53" s="53" t="s">
        <v>233</v>
      </c>
      <c r="I53" s="54"/>
      <c r="J53" s="55">
        <v>4330.6</v>
      </c>
      <c r="K53" s="56">
        <v>2901.15</v>
      </c>
      <c r="L53" s="33">
        <f t="shared" si="2"/>
        <v>0</v>
      </c>
      <c r="M53" s="32">
        <f t="shared" si="3"/>
        <v>0</v>
      </c>
      <c r="N53" s="49">
        <v>2</v>
      </c>
    </row>
    <row r="54" spans="1:14" s="18" customFormat="1" ht="22.5">
      <c r="A54" s="48">
        <v>164</v>
      </c>
      <c r="B54" s="48" t="s">
        <v>236</v>
      </c>
      <c r="C54" s="67">
        <v>44002</v>
      </c>
      <c r="D54" s="51" t="s">
        <v>230</v>
      </c>
      <c r="E54" s="51" t="s">
        <v>231</v>
      </c>
      <c r="F54" s="52" t="s">
        <v>58</v>
      </c>
      <c r="G54" s="51" t="s">
        <v>237</v>
      </c>
      <c r="H54" s="53" t="s">
        <v>233</v>
      </c>
      <c r="I54" s="54"/>
      <c r="J54" s="55">
        <v>6482.8</v>
      </c>
      <c r="K54" s="56">
        <v>4343.45</v>
      </c>
      <c r="L54" s="33">
        <f t="shared" si="2"/>
        <v>0</v>
      </c>
      <c r="M54" s="32">
        <f t="shared" si="3"/>
        <v>0</v>
      </c>
      <c r="N54" s="49">
        <v>2</v>
      </c>
    </row>
    <row r="55" spans="1:14" s="18" customFormat="1" ht="22.5">
      <c r="A55" s="48">
        <v>168</v>
      </c>
      <c r="B55" s="48" t="s">
        <v>238</v>
      </c>
      <c r="C55" s="67">
        <v>44230</v>
      </c>
      <c r="D55" s="51" t="s">
        <v>239</v>
      </c>
      <c r="E55" s="51" t="s">
        <v>240</v>
      </c>
      <c r="F55" s="52" t="s">
        <v>58</v>
      </c>
      <c r="G55" s="51" t="s">
        <v>241</v>
      </c>
      <c r="H55" s="53" t="s">
        <v>242</v>
      </c>
      <c r="I55" s="54"/>
      <c r="J55" s="55">
        <v>10872.4</v>
      </c>
      <c r="K55" s="56">
        <v>9654.8</v>
      </c>
      <c r="L55" s="33">
        <f t="shared" si="2"/>
        <v>0</v>
      </c>
      <c r="M55" s="32">
        <f t="shared" si="3"/>
        <v>0</v>
      </c>
      <c r="N55" s="49">
        <v>2</v>
      </c>
    </row>
    <row r="56" spans="1:14" s="18" customFormat="1" ht="22.5">
      <c r="A56" s="48">
        <v>169</v>
      </c>
      <c r="B56" s="48" t="s">
        <v>243</v>
      </c>
      <c r="C56" s="67">
        <v>44231</v>
      </c>
      <c r="D56" s="51" t="s">
        <v>239</v>
      </c>
      <c r="E56" s="51" t="s">
        <v>240</v>
      </c>
      <c r="F56" s="52" t="s">
        <v>58</v>
      </c>
      <c r="G56" s="51" t="s">
        <v>244</v>
      </c>
      <c r="H56" s="53" t="s">
        <v>242</v>
      </c>
      <c r="I56" s="54"/>
      <c r="J56" s="55">
        <v>22699.2</v>
      </c>
      <c r="K56" s="56">
        <v>22576.6</v>
      </c>
      <c r="L56" s="33">
        <f t="shared" si="2"/>
        <v>0</v>
      </c>
      <c r="M56" s="32">
        <f t="shared" si="3"/>
        <v>0</v>
      </c>
      <c r="N56" s="49">
        <v>2</v>
      </c>
    </row>
    <row r="57" spans="1:14" s="18" customFormat="1" ht="22.5">
      <c r="A57" s="48">
        <v>170</v>
      </c>
      <c r="B57" s="48" t="s">
        <v>245</v>
      </c>
      <c r="C57" s="67">
        <v>44232</v>
      </c>
      <c r="D57" s="51" t="s">
        <v>239</v>
      </c>
      <c r="E57" s="51" t="s">
        <v>240</v>
      </c>
      <c r="F57" s="52" t="s">
        <v>58</v>
      </c>
      <c r="G57" s="51" t="s">
        <v>246</v>
      </c>
      <c r="H57" s="53" t="s">
        <v>242</v>
      </c>
      <c r="I57" s="54"/>
      <c r="J57" s="55">
        <v>32390.8</v>
      </c>
      <c r="K57" s="56">
        <v>28843.3</v>
      </c>
      <c r="L57" s="33">
        <f t="shared" si="2"/>
        <v>0</v>
      </c>
      <c r="M57" s="32">
        <f t="shared" si="3"/>
        <v>0</v>
      </c>
      <c r="N57" s="49">
        <v>2</v>
      </c>
    </row>
    <row r="58" spans="1:14" s="18" customFormat="1" ht="22.5">
      <c r="A58" s="48">
        <v>172</v>
      </c>
      <c r="B58" s="48" t="s">
        <v>247</v>
      </c>
      <c r="C58" s="67">
        <v>44406</v>
      </c>
      <c r="D58" s="51" t="s">
        <v>248</v>
      </c>
      <c r="E58" s="51" t="s">
        <v>240</v>
      </c>
      <c r="F58" s="52" t="s">
        <v>249</v>
      </c>
      <c r="G58" s="51" t="s">
        <v>250</v>
      </c>
      <c r="H58" s="53" t="s">
        <v>251</v>
      </c>
      <c r="I58" s="54"/>
      <c r="J58" s="55">
        <v>48028.8</v>
      </c>
      <c r="K58" s="56">
        <v>47770.7</v>
      </c>
      <c r="L58" s="33">
        <f t="shared" si="2"/>
        <v>0</v>
      </c>
      <c r="M58" s="32">
        <f t="shared" si="3"/>
        <v>0</v>
      </c>
      <c r="N58" s="49">
        <v>2</v>
      </c>
    </row>
    <row r="59" spans="1:14" s="18" customFormat="1" ht="22.5">
      <c r="A59" s="48">
        <v>173</v>
      </c>
      <c r="B59" s="48" t="s">
        <v>252</v>
      </c>
      <c r="C59" s="67">
        <v>44405</v>
      </c>
      <c r="D59" s="51" t="s">
        <v>248</v>
      </c>
      <c r="E59" s="51" t="s">
        <v>240</v>
      </c>
      <c r="F59" s="52" t="s">
        <v>249</v>
      </c>
      <c r="G59" s="51" t="s">
        <v>253</v>
      </c>
      <c r="H59" s="53" t="s">
        <v>251</v>
      </c>
      <c r="I59" s="54"/>
      <c r="J59" s="55">
        <v>52529.1</v>
      </c>
      <c r="K59" s="56">
        <v>44417.2</v>
      </c>
      <c r="L59" s="33">
        <f t="shared" si="2"/>
        <v>0</v>
      </c>
      <c r="M59" s="32">
        <f t="shared" si="3"/>
        <v>0</v>
      </c>
      <c r="N59" s="49">
        <v>2</v>
      </c>
    </row>
    <row r="60" spans="1:14" s="18" customFormat="1" ht="22.5">
      <c r="A60" s="48">
        <v>176</v>
      </c>
      <c r="B60" s="48" t="s">
        <v>254</v>
      </c>
      <c r="C60" s="67">
        <v>49190</v>
      </c>
      <c r="D60" s="51" t="s">
        <v>255</v>
      </c>
      <c r="E60" s="51" t="s">
        <v>256</v>
      </c>
      <c r="F60" s="52" t="s">
        <v>41</v>
      </c>
      <c r="G60" s="51" t="s">
        <v>257</v>
      </c>
      <c r="H60" s="53" t="s">
        <v>120</v>
      </c>
      <c r="I60" s="54"/>
      <c r="J60" s="55">
        <v>353.12</v>
      </c>
      <c r="K60" s="56">
        <v>351.35</v>
      </c>
      <c r="L60" s="33">
        <f t="shared" si="2"/>
        <v>0</v>
      </c>
      <c r="M60" s="32">
        <f t="shared" si="3"/>
        <v>0</v>
      </c>
      <c r="N60" s="49">
        <v>2</v>
      </c>
    </row>
    <row r="61" spans="1:14" s="18" customFormat="1" ht="33.75">
      <c r="A61" s="48">
        <v>177</v>
      </c>
      <c r="B61" s="48" t="s">
        <v>258</v>
      </c>
      <c r="C61" s="67">
        <v>49195</v>
      </c>
      <c r="D61" s="51" t="s">
        <v>259</v>
      </c>
      <c r="E61" s="51" t="s">
        <v>260</v>
      </c>
      <c r="F61" s="52" t="s">
        <v>261</v>
      </c>
      <c r="G61" s="51" t="s">
        <v>262</v>
      </c>
      <c r="H61" s="53" t="s">
        <v>124</v>
      </c>
      <c r="I61" s="54"/>
      <c r="J61" s="55">
        <v>55917.1</v>
      </c>
      <c r="K61" s="56">
        <v>55622.3</v>
      </c>
      <c r="L61" s="33">
        <f t="shared" si="2"/>
        <v>0</v>
      </c>
      <c r="M61" s="32">
        <f t="shared" si="3"/>
        <v>0</v>
      </c>
      <c r="N61" s="49">
        <v>2</v>
      </c>
    </row>
    <row r="62" spans="1:14" s="18" customFormat="1" ht="33.75">
      <c r="A62" s="48">
        <v>178</v>
      </c>
      <c r="B62" s="48" t="s">
        <v>263</v>
      </c>
      <c r="C62" s="67">
        <v>49196</v>
      </c>
      <c r="D62" s="51" t="s">
        <v>259</v>
      </c>
      <c r="E62" s="51" t="s">
        <v>260</v>
      </c>
      <c r="F62" s="52" t="s">
        <v>261</v>
      </c>
      <c r="G62" s="51" t="s">
        <v>264</v>
      </c>
      <c r="H62" s="53" t="s">
        <v>124</v>
      </c>
      <c r="I62" s="54"/>
      <c r="J62" s="55">
        <v>96385.3</v>
      </c>
      <c r="K62" s="56">
        <v>90011.7</v>
      </c>
      <c r="L62" s="33">
        <f t="shared" si="2"/>
        <v>0</v>
      </c>
      <c r="M62" s="32">
        <f t="shared" si="3"/>
        <v>0</v>
      </c>
      <c r="N62" s="49">
        <v>2</v>
      </c>
    </row>
    <row r="63" spans="1:14" s="18" customFormat="1" ht="33.75">
      <c r="A63" s="48">
        <v>179</v>
      </c>
      <c r="B63" s="48" t="s">
        <v>265</v>
      </c>
      <c r="C63" s="67">
        <v>49197</v>
      </c>
      <c r="D63" s="51" t="s">
        <v>259</v>
      </c>
      <c r="E63" s="51" t="s">
        <v>260</v>
      </c>
      <c r="F63" s="52" t="s">
        <v>261</v>
      </c>
      <c r="G63" s="51" t="s">
        <v>266</v>
      </c>
      <c r="H63" s="53" t="s">
        <v>124</v>
      </c>
      <c r="I63" s="54"/>
      <c r="J63" s="55">
        <v>125243.8</v>
      </c>
      <c r="K63" s="56">
        <v>114148.3</v>
      </c>
      <c r="L63" s="33">
        <f t="shared" si="2"/>
        <v>0</v>
      </c>
      <c r="M63" s="32">
        <f t="shared" si="3"/>
        <v>0</v>
      </c>
      <c r="N63" s="49">
        <v>2</v>
      </c>
    </row>
    <row r="64" spans="1:14" s="18" customFormat="1" ht="22.5">
      <c r="A64" s="48">
        <v>182</v>
      </c>
      <c r="B64" s="48" t="s">
        <v>267</v>
      </c>
      <c r="C64" s="67">
        <v>49220</v>
      </c>
      <c r="D64" s="51" t="s">
        <v>268</v>
      </c>
      <c r="E64" s="51" t="s">
        <v>269</v>
      </c>
      <c r="F64" s="52" t="s">
        <v>58</v>
      </c>
      <c r="G64" s="51" t="s">
        <v>270</v>
      </c>
      <c r="H64" s="53" t="s">
        <v>124</v>
      </c>
      <c r="I64" s="54"/>
      <c r="J64" s="55">
        <v>3423.7</v>
      </c>
      <c r="K64" s="56">
        <v>2931.4</v>
      </c>
      <c r="L64" s="33">
        <f t="shared" si="2"/>
        <v>0</v>
      </c>
      <c r="M64" s="32">
        <f t="shared" si="3"/>
        <v>0</v>
      </c>
      <c r="N64" s="49">
        <v>2</v>
      </c>
    </row>
    <row r="65" spans="1:14" s="18" customFormat="1" ht="22.5">
      <c r="A65" s="48">
        <v>184</v>
      </c>
      <c r="B65" s="48" t="s">
        <v>271</v>
      </c>
      <c r="C65" s="67">
        <v>47286</v>
      </c>
      <c r="D65" s="51" t="s">
        <v>272</v>
      </c>
      <c r="E65" s="51" t="s">
        <v>273</v>
      </c>
      <c r="F65" s="52" t="s">
        <v>274</v>
      </c>
      <c r="G65" s="51" t="s">
        <v>275</v>
      </c>
      <c r="H65" s="53" t="s">
        <v>120</v>
      </c>
      <c r="I65" s="54"/>
      <c r="J65" s="55">
        <v>291.66</v>
      </c>
      <c r="K65" s="56">
        <v>290.08</v>
      </c>
      <c r="L65" s="33">
        <f t="shared" si="2"/>
        <v>0</v>
      </c>
      <c r="M65" s="32">
        <f t="shared" si="3"/>
        <v>0</v>
      </c>
      <c r="N65" s="49">
        <v>1</v>
      </c>
    </row>
    <row r="66" spans="1:14" s="18" customFormat="1" ht="33.75">
      <c r="A66" s="48">
        <v>193</v>
      </c>
      <c r="B66" s="48" t="s">
        <v>276</v>
      </c>
      <c r="C66" s="67">
        <v>20017</v>
      </c>
      <c r="D66" s="51" t="s">
        <v>277</v>
      </c>
      <c r="E66" s="51" t="s">
        <v>278</v>
      </c>
      <c r="F66" s="52" t="s">
        <v>279</v>
      </c>
      <c r="G66" s="51" t="s">
        <v>280</v>
      </c>
      <c r="H66" s="53" t="s">
        <v>119</v>
      </c>
      <c r="I66" s="54"/>
      <c r="J66" s="55">
        <v>75.03</v>
      </c>
      <c r="K66" s="56">
        <v>74.66</v>
      </c>
      <c r="L66" s="33">
        <f t="shared" si="2"/>
        <v>0</v>
      </c>
      <c r="M66" s="32">
        <f t="shared" si="3"/>
        <v>0</v>
      </c>
      <c r="N66" s="49">
        <v>1</v>
      </c>
    </row>
    <row r="67" spans="1:14" s="18" customFormat="1" ht="78.75">
      <c r="A67" s="48">
        <v>197</v>
      </c>
      <c r="B67" s="48" t="s">
        <v>281</v>
      </c>
      <c r="C67" s="67" t="s">
        <v>282</v>
      </c>
      <c r="D67" s="51" t="s">
        <v>283</v>
      </c>
      <c r="E67" s="51" t="s">
        <v>284</v>
      </c>
      <c r="F67" s="52" t="s">
        <v>53</v>
      </c>
      <c r="G67" s="51" t="s">
        <v>285</v>
      </c>
      <c r="H67" s="53" t="s">
        <v>286</v>
      </c>
      <c r="I67" s="54"/>
      <c r="J67" s="55">
        <v>103.08</v>
      </c>
      <c r="K67" s="56">
        <v>94.83</v>
      </c>
      <c r="L67" s="33">
        <f t="shared" si="2"/>
        <v>0</v>
      </c>
      <c r="M67" s="32">
        <f t="shared" si="3"/>
        <v>0</v>
      </c>
      <c r="N67" s="49">
        <v>4</v>
      </c>
    </row>
    <row r="68" spans="1:14" s="18" customFormat="1" ht="33.75">
      <c r="A68" s="48">
        <v>198</v>
      </c>
      <c r="B68" s="48" t="s">
        <v>287</v>
      </c>
      <c r="C68" s="67">
        <v>321829</v>
      </c>
      <c r="D68" s="51" t="s">
        <v>288</v>
      </c>
      <c r="E68" s="51" t="s">
        <v>289</v>
      </c>
      <c r="F68" s="52" t="s">
        <v>53</v>
      </c>
      <c r="G68" s="51" t="s">
        <v>290</v>
      </c>
      <c r="H68" s="53" t="s">
        <v>123</v>
      </c>
      <c r="I68" s="54"/>
      <c r="J68" s="55">
        <v>160.18</v>
      </c>
      <c r="K68" s="56">
        <v>147.91</v>
      </c>
      <c r="L68" s="33">
        <f t="shared" si="2"/>
        <v>0</v>
      </c>
      <c r="M68" s="32">
        <f t="shared" si="3"/>
        <v>0</v>
      </c>
      <c r="N68" s="49">
        <v>3</v>
      </c>
    </row>
    <row r="69" spans="1:14" s="18" customFormat="1" ht="146.25">
      <c r="A69" s="48">
        <v>206</v>
      </c>
      <c r="B69" s="48" t="s">
        <v>291</v>
      </c>
      <c r="C69" s="67" t="s">
        <v>292</v>
      </c>
      <c r="D69" s="51" t="s">
        <v>293</v>
      </c>
      <c r="E69" s="51" t="s">
        <v>294</v>
      </c>
      <c r="F69" s="52" t="s">
        <v>295</v>
      </c>
      <c r="G69" s="51" t="s">
        <v>285</v>
      </c>
      <c r="H69" s="53" t="s">
        <v>296</v>
      </c>
      <c r="I69" s="54"/>
      <c r="J69" s="55">
        <v>118.07</v>
      </c>
      <c r="K69" s="56">
        <v>79.74</v>
      </c>
      <c r="L69" s="33">
        <f t="shared" si="2"/>
        <v>0</v>
      </c>
      <c r="M69" s="32">
        <f t="shared" si="3"/>
        <v>0</v>
      </c>
      <c r="N69" s="49">
        <v>4</v>
      </c>
    </row>
    <row r="70" spans="1:14" s="18" customFormat="1" ht="12.75">
      <c r="A70" s="48">
        <v>214</v>
      </c>
      <c r="B70" s="48" t="s">
        <v>297</v>
      </c>
      <c r="C70" s="67">
        <v>326041</v>
      </c>
      <c r="D70" s="51" t="s">
        <v>298</v>
      </c>
      <c r="E70" s="51" t="s">
        <v>208</v>
      </c>
      <c r="F70" s="52" t="s">
        <v>58</v>
      </c>
      <c r="G70" s="51" t="s">
        <v>299</v>
      </c>
      <c r="H70" s="53" t="s">
        <v>120</v>
      </c>
      <c r="I70" s="54"/>
      <c r="J70" s="55">
        <v>132.55</v>
      </c>
      <c r="K70" s="56">
        <v>129.89</v>
      </c>
      <c r="L70" s="33">
        <f t="shared" si="2"/>
        <v>0</v>
      </c>
      <c r="M70" s="32">
        <f t="shared" si="3"/>
        <v>0</v>
      </c>
      <c r="N70" s="49">
        <v>4</v>
      </c>
    </row>
    <row r="71" spans="1:14" s="18" customFormat="1" ht="33.75">
      <c r="A71" s="48">
        <v>215</v>
      </c>
      <c r="B71" s="48" t="s">
        <v>300</v>
      </c>
      <c r="C71" s="67">
        <v>326223</v>
      </c>
      <c r="D71" s="51" t="s">
        <v>301</v>
      </c>
      <c r="E71" s="51" t="s">
        <v>289</v>
      </c>
      <c r="F71" s="52" t="s">
        <v>41</v>
      </c>
      <c r="G71" s="51" t="s">
        <v>302</v>
      </c>
      <c r="H71" s="53" t="s">
        <v>205</v>
      </c>
      <c r="I71" s="54"/>
      <c r="J71" s="55">
        <v>189.76</v>
      </c>
      <c r="K71" s="56">
        <v>141</v>
      </c>
      <c r="L71" s="33">
        <f t="shared" si="2"/>
        <v>0</v>
      </c>
      <c r="M71" s="32">
        <f t="shared" si="3"/>
        <v>0</v>
      </c>
      <c r="N71" s="49">
        <v>4</v>
      </c>
    </row>
    <row r="72" spans="1:14" s="18" customFormat="1" ht="45">
      <c r="A72" s="48">
        <v>225</v>
      </c>
      <c r="B72" s="48" t="s">
        <v>303</v>
      </c>
      <c r="C72" s="67" t="s">
        <v>304</v>
      </c>
      <c r="D72" s="51" t="s">
        <v>305</v>
      </c>
      <c r="E72" s="51" t="s">
        <v>306</v>
      </c>
      <c r="F72" s="52" t="s">
        <v>181</v>
      </c>
      <c r="G72" s="51" t="s">
        <v>307</v>
      </c>
      <c r="H72" s="53" t="s">
        <v>120</v>
      </c>
      <c r="I72" s="54"/>
      <c r="J72" s="55">
        <v>197.4</v>
      </c>
      <c r="K72" s="56">
        <v>146.01</v>
      </c>
      <c r="L72" s="33">
        <f t="shared" si="2"/>
        <v>0</v>
      </c>
      <c r="M72" s="32">
        <f t="shared" si="3"/>
        <v>0</v>
      </c>
      <c r="N72" s="49">
        <v>3</v>
      </c>
    </row>
    <row r="73" spans="1:14" s="18" customFormat="1" ht="33.75">
      <c r="A73" s="48">
        <v>234</v>
      </c>
      <c r="B73" s="48" t="s">
        <v>308</v>
      </c>
      <c r="C73" s="67">
        <v>29767</v>
      </c>
      <c r="D73" s="51" t="s">
        <v>309</v>
      </c>
      <c r="E73" s="51" t="s">
        <v>310</v>
      </c>
      <c r="F73" s="52" t="s">
        <v>53</v>
      </c>
      <c r="G73" s="51" t="s">
        <v>280</v>
      </c>
      <c r="H73" s="53" t="s">
        <v>123</v>
      </c>
      <c r="I73" s="54"/>
      <c r="J73" s="55">
        <v>709</v>
      </c>
      <c r="K73" s="56">
        <v>697.66</v>
      </c>
      <c r="L73" s="33">
        <f t="shared" si="2"/>
        <v>0</v>
      </c>
      <c r="M73" s="32">
        <f t="shared" si="3"/>
        <v>0</v>
      </c>
      <c r="N73" s="49">
        <v>3</v>
      </c>
    </row>
    <row r="74" spans="1:14" s="18" customFormat="1" ht="22.5">
      <c r="A74" s="48">
        <v>235</v>
      </c>
      <c r="B74" s="48" t="s">
        <v>311</v>
      </c>
      <c r="C74" s="67">
        <v>29769</v>
      </c>
      <c r="D74" s="51" t="s">
        <v>309</v>
      </c>
      <c r="E74" s="51" t="s">
        <v>312</v>
      </c>
      <c r="F74" s="52" t="s">
        <v>53</v>
      </c>
      <c r="G74" s="51" t="s">
        <v>313</v>
      </c>
      <c r="H74" s="53" t="s">
        <v>119</v>
      </c>
      <c r="I74" s="54"/>
      <c r="J74" s="55">
        <v>1418</v>
      </c>
      <c r="K74" s="56">
        <v>1395.32</v>
      </c>
      <c r="L74" s="33">
        <f t="shared" si="2"/>
        <v>0</v>
      </c>
      <c r="M74" s="32">
        <f t="shared" si="3"/>
        <v>0</v>
      </c>
      <c r="N74" s="49">
        <v>3</v>
      </c>
    </row>
    <row r="75" spans="1:14" s="18" customFormat="1" ht="90">
      <c r="A75" s="48">
        <v>248</v>
      </c>
      <c r="B75" s="48" t="s">
        <v>314</v>
      </c>
      <c r="C75" s="67" t="s">
        <v>315</v>
      </c>
      <c r="D75" s="51" t="s">
        <v>316</v>
      </c>
      <c r="E75" s="51" t="s">
        <v>317</v>
      </c>
      <c r="F75" s="52" t="s">
        <v>318</v>
      </c>
      <c r="G75" s="51" t="s">
        <v>319</v>
      </c>
      <c r="H75" s="53" t="s">
        <v>119</v>
      </c>
      <c r="I75" s="54"/>
      <c r="J75" s="55">
        <v>31217</v>
      </c>
      <c r="K75" s="56">
        <v>19100</v>
      </c>
      <c r="L75" s="33">
        <f t="shared" si="2"/>
        <v>0</v>
      </c>
      <c r="M75" s="32">
        <f t="shared" si="3"/>
        <v>0</v>
      </c>
      <c r="N75" s="49">
        <v>4</v>
      </c>
    </row>
    <row r="76" spans="1:14" s="18" customFormat="1" ht="22.5">
      <c r="A76" s="48">
        <v>266</v>
      </c>
      <c r="B76" s="48" t="s">
        <v>320</v>
      </c>
      <c r="C76" s="67">
        <v>14111</v>
      </c>
      <c r="D76" s="51" t="s">
        <v>321</v>
      </c>
      <c r="E76" s="51" t="s">
        <v>256</v>
      </c>
      <c r="F76" s="52" t="s">
        <v>181</v>
      </c>
      <c r="G76" s="51" t="s">
        <v>322</v>
      </c>
      <c r="H76" s="53" t="s">
        <v>120</v>
      </c>
      <c r="I76" s="54"/>
      <c r="J76" s="55">
        <v>1056.81</v>
      </c>
      <c r="K76" s="56">
        <v>1026.24</v>
      </c>
      <c r="L76" s="33">
        <f t="shared" si="2"/>
        <v>0</v>
      </c>
      <c r="M76" s="32">
        <f t="shared" si="3"/>
        <v>0</v>
      </c>
      <c r="N76" s="49">
        <v>2</v>
      </c>
    </row>
    <row r="77" spans="1:14" s="18" customFormat="1" ht="22.5">
      <c r="A77" s="48">
        <v>279</v>
      </c>
      <c r="B77" s="48" t="s">
        <v>323</v>
      </c>
      <c r="C77" s="67">
        <v>1162513</v>
      </c>
      <c r="D77" s="51" t="s">
        <v>324</v>
      </c>
      <c r="E77" s="51" t="s">
        <v>325</v>
      </c>
      <c r="F77" s="52" t="s">
        <v>326</v>
      </c>
      <c r="G77" s="51" t="s">
        <v>327</v>
      </c>
      <c r="H77" s="53" t="s">
        <v>328</v>
      </c>
      <c r="I77" s="54"/>
      <c r="J77" s="55">
        <v>4.68</v>
      </c>
      <c r="K77" s="56">
        <v>4.65</v>
      </c>
      <c r="L77" s="33">
        <f t="shared" si="2"/>
        <v>0</v>
      </c>
      <c r="M77" s="32">
        <f t="shared" si="3"/>
        <v>0</v>
      </c>
      <c r="N77" s="49">
        <v>2</v>
      </c>
    </row>
    <row r="78" spans="1:14" s="18" customFormat="1" ht="12.75">
      <c r="A78" s="48">
        <v>287</v>
      </c>
      <c r="B78" s="48" t="s">
        <v>329</v>
      </c>
      <c r="C78" s="67">
        <v>82052</v>
      </c>
      <c r="D78" s="51" t="s">
        <v>330</v>
      </c>
      <c r="E78" s="51" t="s">
        <v>331</v>
      </c>
      <c r="F78" s="52" t="s">
        <v>58</v>
      </c>
      <c r="G78" s="51" t="s">
        <v>332</v>
      </c>
      <c r="H78" s="53" t="s">
        <v>123</v>
      </c>
      <c r="I78" s="54"/>
      <c r="J78" s="55">
        <v>467.95</v>
      </c>
      <c r="K78" s="56">
        <v>396.04</v>
      </c>
      <c r="L78" s="33">
        <f t="shared" si="2"/>
        <v>0</v>
      </c>
      <c r="M78" s="32">
        <f t="shared" si="3"/>
        <v>0</v>
      </c>
      <c r="N78" s="49">
        <v>2</v>
      </c>
    </row>
    <row r="79" spans="1:14" s="18" customFormat="1" ht="33.75">
      <c r="A79" s="48">
        <v>292</v>
      </c>
      <c r="B79" s="48" t="s">
        <v>333</v>
      </c>
      <c r="C79" s="67" t="s">
        <v>334</v>
      </c>
      <c r="D79" s="51" t="s">
        <v>335</v>
      </c>
      <c r="E79" s="51" t="s">
        <v>336</v>
      </c>
      <c r="F79" s="52" t="s">
        <v>58</v>
      </c>
      <c r="G79" s="51" t="s">
        <v>337</v>
      </c>
      <c r="H79" s="53" t="s">
        <v>124</v>
      </c>
      <c r="I79" s="54"/>
      <c r="J79" s="55">
        <v>1630.4</v>
      </c>
      <c r="K79" s="56">
        <v>1589.64</v>
      </c>
      <c r="L79" s="33">
        <f t="shared" si="2"/>
        <v>0</v>
      </c>
      <c r="M79" s="32">
        <f t="shared" si="3"/>
        <v>0</v>
      </c>
      <c r="N79" s="49">
        <v>3</v>
      </c>
    </row>
    <row r="80" spans="1:14" s="18" customFormat="1" ht="22.5">
      <c r="A80" s="48">
        <v>293</v>
      </c>
      <c r="B80" s="48" t="s">
        <v>338</v>
      </c>
      <c r="C80" s="67">
        <v>80000</v>
      </c>
      <c r="D80" s="51" t="s">
        <v>339</v>
      </c>
      <c r="E80" s="51" t="s">
        <v>340</v>
      </c>
      <c r="F80" s="52" t="s">
        <v>53</v>
      </c>
      <c r="G80" s="51" t="s">
        <v>341</v>
      </c>
      <c r="H80" s="53" t="s">
        <v>119</v>
      </c>
      <c r="I80" s="54"/>
      <c r="J80" s="55">
        <v>197.95</v>
      </c>
      <c r="K80" s="56">
        <v>197.01</v>
      </c>
      <c r="L80" s="33">
        <f t="shared" si="2"/>
        <v>0</v>
      </c>
      <c r="M80" s="32">
        <f t="shared" si="3"/>
        <v>0</v>
      </c>
      <c r="N80" s="49">
        <v>1</v>
      </c>
    </row>
    <row r="81" spans="1:14" s="18" customFormat="1" ht="33.75">
      <c r="A81" s="48">
        <v>301</v>
      </c>
      <c r="B81" s="48" t="s">
        <v>342</v>
      </c>
      <c r="C81" s="67" t="s">
        <v>343</v>
      </c>
      <c r="D81" s="51" t="s">
        <v>344</v>
      </c>
      <c r="E81" s="51" t="s">
        <v>345</v>
      </c>
      <c r="F81" s="52" t="s">
        <v>346</v>
      </c>
      <c r="G81" s="51" t="s">
        <v>347</v>
      </c>
      <c r="H81" s="53" t="s">
        <v>120</v>
      </c>
      <c r="I81" s="54"/>
      <c r="J81" s="55">
        <v>240.94</v>
      </c>
      <c r="K81" s="56">
        <v>216.84</v>
      </c>
      <c r="L81" s="33">
        <f t="shared" si="2"/>
        <v>0</v>
      </c>
      <c r="M81" s="32">
        <f t="shared" si="3"/>
        <v>0</v>
      </c>
      <c r="N81" s="49">
        <v>1</v>
      </c>
    </row>
    <row r="82" spans="1:14" s="18" customFormat="1" ht="67.5">
      <c r="A82" s="48">
        <v>319</v>
      </c>
      <c r="B82" s="48" t="s">
        <v>348</v>
      </c>
      <c r="C82" s="67" t="s">
        <v>349</v>
      </c>
      <c r="D82" s="51" t="s">
        <v>350</v>
      </c>
      <c r="E82" s="51" t="s">
        <v>351</v>
      </c>
      <c r="F82" s="52" t="s">
        <v>112</v>
      </c>
      <c r="G82" s="51" t="s">
        <v>352</v>
      </c>
      <c r="H82" s="53" t="s">
        <v>353</v>
      </c>
      <c r="I82" s="54"/>
      <c r="J82" s="55">
        <v>168.7</v>
      </c>
      <c r="K82" s="56">
        <v>151.83</v>
      </c>
      <c r="L82" s="33">
        <f t="shared" si="2"/>
        <v>0</v>
      </c>
      <c r="M82" s="32">
        <f t="shared" si="3"/>
        <v>0</v>
      </c>
      <c r="N82" s="49">
        <v>2</v>
      </c>
    </row>
    <row r="83" spans="1:14" s="18" customFormat="1" ht="33.75">
      <c r="A83" s="48">
        <v>320</v>
      </c>
      <c r="B83" s="48" t="s">
        <v>354</v>
      </c>
      <c r="C83" s="67">
        <v>84520</v>
      </c>
      <c r="D83" s="51" t="s">
        <v>355</v>
      </c>
      <c r="E83" s="51" t="s">
        <v>208</v>
      </c>
      <c r="F83" s="52" t="s">
        <v>218</v>
      </c>
      <c r="G83" s="51" t="s">
        <v>356</v>
      </c>
      <c r="H83" s="53" t="s">
        <v>123</v>
      </c>
      <c r="I83" s="54"/>
      <c r="J83" s="55">
        <v>284.18</v>
      </c>
      <c r="K83" s="56">
        <v>278.47</v>
      </c>
      <c r="L83" s="33">
        <f t="shared" si="2"/>
        <v>0</v>
      </c>
      <c r="M83" s="32">
        <f t="shared" si="3"/>
        <v>0</v>
      </c>
      <c r="N83" s="49">
        <v>3</v>
      </c>
    </row>
    <row r="84" spans="1:14" s="18" customFormat="1" ht="22.5">
      <c r="A84" s="48">
        <v>336</v>
      </c>
      <c r="B84" s="48" t="s">
        <v>357</v>
      </c>
      <c r="C84" s="67">
        <v>71834</v>
      </c>
      <c r="D84" s="51" t="s">
        <v>358</v>
      </c>
      <c r="E84" s="51" t="s">
        <v>359</v>
      </c>
      <c r="F84" s="52" t="s">
        <v>58</v>
      </c>
      <c r="G84" s="51" t="s">
        <v>360</v>
      </c>
      <c r="H84" s="53" t="s">
        <v>120</v>
      </c>
      <c r="I84" s="54"/>
      <c r="J84" s="55">
        <v>54.83</v>
      </c>
      <c r="K84" s="56">
        <v>54.83</v>
      </c>
      <c r="L84" s="33">
        <f t="shared" si="2"/>
        <v>0</v>
      </c>
      <c r="M84" s="32">
        <f t="shared" si="3"/>
        <v>0</v>
      </c>
      <c r="N84" s="49">
        <v>1</v>
      </c>
    </row>
    <row r="85" spans="1:14" s="18" customFormat="1" ht="33.75">
      <c r="A85" s="48">
        <v>337</v>
      </c>
      <c r="B85" s="48" t="s">
        <v>361</v>
      </c>
      <c r="C85" s="67" t="s">
        <v>362</v>
      </c>
      <c r="D85" s="51" t="s">
        <v>363</v>
      </c>
      <c r="E85" s="51" t="s">
        <v>364</v>
      </c>
      <c r="F85" s="52" t="s">
        <v>58</v>
      </c>
      <c r="G85" s="51" t="s">
        <v>365</v>
      </c>
      <c r="H85" s="53" t="s">
        <v>120</v>
      </c>
      <c r="I85" s="54"/>
      <c r="J85" s="55">
        <v>146.4</v>
      </c>
      <c r="K85" s="56">
        <v>131.76</v>
      </c>
      <c r="L85" s="33">
        <f t="shared" si="2"/>
        <v>0</v>
      </c>
      <c r="M85" s="32">
        <f t="shared" si="3"/>
        <v>0</v>
      </c>
      <c r="N85" s="49">
        <v>1</v>
      </c>
    </row>
    <row r="86" spans="1:14" s="18" customFormat="1" ht="67.5">
      <c r="A86" s="48">
        <v>348</v>
      </c>
      <c r="B86" s="48" t="s">
        <v>366</v>
      </c>
      <c r="C86" s="67" t="s">
        <v>367</v>
      </c>
      <c r="D86" s="51" t="s">
        <v>368</v>
      </c>
      <c r="E86" s="51" t="s">
        <v>369</v>
      </c>
      <c r="F86" s="52" t="s">
        <v>41</v>
      </c>
      <c r="G86" s="51" t="s">
        <v>370</v>
      </c>
      <c r="H86" s="53" t="s">
        <v>120</v>
      </c>
      <c r="I86" s="54"/>
      <c r="J86" s="55">
        <v>636.68</v>
      </c>
      <c r="K86" s="56">
        <v>622.12</v>
      </c>
      <c r="L86" s="33">
        <f t="shared" si="2"/>
        <v>0</v>
      </c>
      <c r="M86" s="32">
        <f t="shared" si="3"/>
        <v>0</v>
      </c>
      <c r="N86" s="49">
        <v>1</v>
      </c>
    </row>
    <row r="87" spans="1:14" s="18" customFormat="1" ht="67.5">
      <c r="A87" s="48">
        <v>349</v>
      </c>
      <c r="B87" s="48" t="s">
        <v>371</v>
      </c>
      <c r="C87" s="67" t="s">
        <v>372</v>
      </c>
      <c r="D87" s="51" t="s">
        <v>368</v>
      </c>
      <c r="E87" s="51" t="s">
        <v>369</v>
      </c>
      <c r="F87" s="52" t="s">
        <v>41</v>
      </c>
      <c r="G87" s="51" t="s">
        <v>373</v>
      </c>
      <c r="H87" s="53" t="s">
        <v>120</v>
      </c>
      <c r="I87" s="54"/>
      <c r="J87" s="55">
        <v>1413.22</v>
      </c>
      <c r="K87" s="56">
        <v>1333.56</v>
      </c>
      <c r="L87" s="33">
        <f t="shared" si="2"/>
        <v>0</v>
      </c>
      <c r="M87" s="32">
        <f t="shared" si="3"/>
        <v>0</v>
      </c>
      <c r="N87" s="49">
        <v>1</v>
      </c>
    </row>
    <row r="88" spans="1:14" s="18" customFormat="1" ht="22.5">
      <c r="A88" s="48">
        <v>350</v>
      </c>
      <c r="B88" s="48" t="s">
        <v>374</v>
      </c>
      <c r="C88" s="67">
        <v>189011</v>
      </c>
      <c r="D88" s="51" t="s">
        <v>375</v>
      </c>
      <c r="E88" s="51" t="s">
        <v>376</v>
      </c>
      <c r="F88" s="52" t="s">
        <v>58</v>
      </c>
      <c r="G88" s="51" t="s">
        <v>377</v>
      </c>
      <c r="H88" s="53" t="s">
        <v>119</v>
      </c>
      <c r="I88" s="54"/>
      <c r="J88" s="55">
        <v>8300.42</v>
      </c>
      <c r="K88" s="56">
        <v>8234.02</v>
      </c>
      <c r="L88" s="33">
        <f t="shared" si="2"/>
        <v>0</v>
      </c>
      <c r="M88" s="32">
        <f t="shared" si="3"/>
        <v>0</v>
      </c>
      <c r="N88" s="49">
        <v>2</v>
      </c>
    </row>
    <row r="89" spans="1:14" s="18" customFormat="1" ht="33.75">
      <c r="A89" s="48">
        <v>377</v>
      </c>
      <c r="B89" s="48" t="s">
        <v>378</v>
      </c>
      <c r="C89" s="67">
        <v>199486</v>
      </c>
      <c r="D89" s="51" t="s">
        <v>379</v>
      </c>
      <c r="E89" s="51" t="s">
        <v>380</v>
      </c>
      <c r="F89" s="52" t="s">
        <v>58</v>
      </c>
      <c r="G89" s="51" t="s">
        <v>381</v>
      </c>
      <c r="H89" s="53" t="s">
        <v>42</v>
      </c>
      <c r="I89" s="54"/>
      <c r="J89" s="55">
        <v>730.54</v>
      </c>
      <c r="K89" s="56">
        <v>569.23</v>
      </c>
      <c r="L89" s="33">
        <f t="shared" si="2"/>
        <v>0</v>
      </c>
      <c r="M89" s="32">
        <f t="shared" si="3"/>
        <v>0</v>
      </c>
      <c r="N89" s="49">
        <v>3</v>
      </c>
    </row>
    <row r="90" spans="1:14" ht="24.75" customHeight="1">
      <c r="A90" s="61" t="s">
        <v>9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25">
        <f>SUM(L7:L89)</f>
        <v>0</v>
      </c>
      <c r="M90" s="31">
        <f>SUM(M7:M89)</f>
        <v>0</v>
      </c>
      <c r="N90" s="45">
        <f>AVERAGE(N7:N89)</f>
        <v>1.829268292682927</v>
      </c>
    </row>
    <row r="91" spans="1:14" ht="24.75" customHeight="1">
      <c r="A91" s="61" t="s">
        <v>10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25">
        <f>L90*0.1</f>
        <v>0</v>
      </c>
      <c r="M91" s="31">
        <f>M90*0.1</f>
        <v>0</v>
      </c>
      <c r="N91" s="28"/>
    </row>
    <row r="92" spans="1:14" ht="24.75" customHeight="1">
      <c r="A92" s="61" t="s">
        <v>11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25">
        <f>L90+L91</f>
        <v>0</v>
      </c>
      <c r="M92" s="31">
        <f>M91+M90</f>
        <v>0</v>
      </c>
      <c r="N92" s="28"/>
    </row>
    <row r="98" spans="9:14" s="18" customFormat="1" ht="12.75">
      <c r="I98" s="26"/>
      <c r="J98" s="27"/>
      <c r="K98" s="27"/>
      <c r="L98" s="27"/>
      <c r="M98" s="27"/>
      <c r="N98" s="26"/>
    </row>
    <row r="101" ht="12.75">
      <c r="D101" s="18"/>
    </row>
  </sheetData>
  <sheetProtection/>
  <autoFilter ref="A6:N92"/>
  <mergeCells count="8">
    <mergeCell ref="A24:A25"/>
    <mergeCell ref="B24:B25"/>
    <mergeCell ref="N24:N25"/>
    <mergeCell ref="A92:K92"/>
    <mergeCell ref="A91:K91"/>
    <mergeCell ref="A2:N2"/>
    <mergeCell ref="A3:N3"/>
    <mergeCell ref="A90:K90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29" t="s">
        <v>12</v>
      </c>
      <c r="C2" s="29"/>
      <c r="D2" s="29"/>
      <c r="E2" s="30" t="s">
        <v>43</v>
      </c>
    </row>
    <row r="4" ht="15" thickBot="1"/>
    <row r="5" spans="2:7" ht="36.75" thickBot="1">
      <c r="B5" s="3" t="s">
        <v>13</v>
      </c>
      <c r="C5" s="4" t="s">
        <v>39</v>
      </c>
      <c r="E5" s="21" t="s">
        <v>31</v>
      </c>
      <c r="F5" s="22" t="s">
        <v>32</v>
      </c>
      <c r="G5" s="23" t="s">
        <v>33</v>
      </c>
    </row>
    <row r="6" spans="2:7" ht="15" thickBot="1">
      <c r="B6" s="5"/>
      <c r="C6" s="6"/>
      <c r="E6" s="10">
        <f>specifikacija!L90</f>
        <v>0</v>
      </c>
      <c r="F6" s="11">
        <f>specifikacija!M90</f>
        <v>0</v>
      </c>
      <c r="G6" s="12">
        <f>specifikacija!M92</f>
        <v>0</v>
      </c>
    </row>
    <row r="7" spans="2:7" ht="36.75" thickBot="1">
      <c r="B7" s="3" t="s">
        <v>14</v>
      </c>
      <c r="C7" s="7" t="s">
        <v>28</v>
      </c>
      <c r="E7" s="63" t="s">
        <v>34</v>
      </c>
      <c r="F7" s="64"/>
      <c r="G7" s="65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15</v>
      </c>
      <c r="C9" s="7" t="s">
        <v>24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16</v>
      </c>
      <c r="C11" s="7" t="s">
        <v>20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17</v>
      </c>
      <c r="C13" s="4" t="s">
        <v>29</v>
      </c>
      <c r="E13" s="8" t="s">
        <v>22</v>
      </c>
      <c r="F13" s="24">
        <f>specifikacija!N90</f>
        <v>1.829268292682927</v>
      </c>
      <c r="G13" s="5"/>
    </row>
    <row r="14" spans="2:7" ht="14.25">
      <c r="B14" s="5"/>
      <c r="C14" s="6"/>
      <c r="E14" s="6"/>
      <c r="F14" s="6"/>
      <c r="G14" s="5"/>
    </row>
    <row r="15" spans="2:6" ht="32.25" customHeight="1">
      <c r="B15" s="3" t="s">
        <v>18</v>
      </c>
      <c r="C15" s="4" t="s">
        <v>40</v>
      </c>
      <c r="E15" s="8" t="s">
        <v>23</v>
      </c>
      <c r="F15" s="7" t="s">
        <v>21</v>
      </c>
    </row>
    <row r="16" spans="2:3" ht="14.25">
      <c r="B16" s="5"/>
      <c r="C16" s="6"/>
    </row>
    <row r="17" spans="2:3" ht="15">
      <c r="B17" s="19" t="s">
        <v>27</v>
      </c>
      <c r="C17" s="20" t="s">
        <v>30</v>
      </c>
    </row>
    <row r="18" spans="2:3" ht="14.25">
      <c r="B18" s="5"/>
      <c r="C18" s="6"/>
    </row>
    <row r="19" spans="2:3" ht="15">
      <c r="B19" s="3" t="s">
        <v>19</v>
      </c>
      <c r="C19" s="9">
        <v>33600000</v>
      </c>
    </row>
    <row r="25" ht="14.25">
      <c r="G25" s="16"/>
    </row>
    <row r="26" ht="14.25">
      <c r="G26" s="16"/>
    </row>
    <row r="27" ht="14.25">
      <c r="G27" s="16"/>
    </row>
    <row r="28" ht="14.25">
      <c r="G28" s="16"/>
    </row>
    <row r="29" ht="14.25">
      <c r="G29" s="16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2021-05-19T15:14:36Z</dcterms:modified>
  <cp:category/>
  <cp:version/>
  <cp:contentType/>
  <cp:contentStatus/>
</cp:coreProperties>
</file>