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hoenix Pharma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<sst xmlns="http://schemas.openxmlformats.org/spreadsheetml/2006/main" count="64" uniqueCount="61">
  <si>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</si>
  <si>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</si>
  <si>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</si>
  <si>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</si>
  <si>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</si>
  <si>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</si>
  <si>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</si>
  <si>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</si>
  <si>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</si>
  <si>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</si>
  <si>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</si>
  <si>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</si>
  <si>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</si>
  <si>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</si>
  <si>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</si>
  <si>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</si>
  <si>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</si>
  <si>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</si>
  <si>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</si>
  <si>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</si>
  <si>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</si>
  <si>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</si>
  <si>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</si>
  <si>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</si>
  <si>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</si>
  <si>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</si>
  <si>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</si>
  <si>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</si>
  <si>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</si>
  <si>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</si>
  <si>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</si>
  <si>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</si>
  <si>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</si>
  <si>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</si>
  <si>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</si>
  <si>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</si>
  <si>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ИЗНОС ПДВ-А (10%)</t>
  </si>
  <si>
    <t>ЈКЛ/
ШИФРА ЛЕКА</t>
  </si>
  <si>
    <t>Цитостатици са Листе Б и Листе Д Листе лекова</t>
  </si>
  <si>
    <t>404-1-110/20-20</t>
  </si>
  <si>
    <t>bočica</t>
  </si>
  <si>
    <t>metotreksat, napunjeni injekcioni špric, 15 mg</t>
  </si>
  <si>
    <t>metotreksat, napunjeni injekcioni špric, 20 mg</t>
  </si>
  <si>
    <t>fluorouracil, 5000 mg</t>
  </si>
  <si>
    <t>0034151/ 0034338</t>
  </si>
  <si>
    <t>0034153 /0034332</t>
  </si>
  <si>
    <t>0034166/ 0034329</t>
  </si>
  <si>
    <t>METOJECT/METHOTREXAT EBEWE</t>
  </si>
  <si>
    <t>FLUOROURACIL /5-FLUOROURACIL Ebewe</t>
  </si>
  <si>
    <t>rastvor za injekciju u napunjenom injekcionom špricu</t>
  </si>
  <si>
    <t>rastvor za injekciju/infuziju/ koncentrat za rastvor za injekciju/infuziju</t>
  </si>
  <si>
    <t>Medac Gesellschaft fur Klinische Spezialpraparate M.B.H /</t>
  </si>
  <si>
    <t>Ebewe Pharma Ges.M.B.H NFG. KG</t>
  </si>
  <si>
    <t>Medac Gesellschaft fur Klinische Spezialpraparate M.B.H /Ebewe Pharma Ges.M.B.H NFG. KG</t>
  </si>
  <si>
    <t xml:space="preserve">Јачина лека/ Концентрација лека </t>
  </si>
  <si>
    <t>15 mg</t>
  </si>
  <si>
    <t>20 mg</t>
  </si>
  <si>
    <t>5000 mg</t>
  </si>
  <si>
    <t>injekcioni špric</t>
  </si>
  <si>
    <t>PHOENIX PHARMA D.O.O</t>
  </si>
  <si>
    <t>PHOENIX PHARMA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</si>
</sst>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7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8.421875" style="37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5.710937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7"/>
      <c r="C1" s="24"/>
      <c r="J1" s="26"/>
      <c r="K1" s="26"/>
      <c r="L1" s="26"/>
      <c r="M1" s="26"/>
      <c r="N1" s="27"/>
    </row>
    <row r="2" spans="1:14" ht="12.7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8"/>
    </row>
    <row r="3" spans="1:14" ht="12.75" customHeight="1">
      <c r="A3" s="51" t="s">
        <v>60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8"/>
    </row>
    <row r="5" spans="1:14" s="30" customFormat="1" ht="45.75" customHeight="1">
      <c r="A5" s="42" t="s">
        <v>31</v>
      </c>
      <c r="B5" s="43" t="s">
        <v>32</v>
      </c>
      <c r="C5" s="44" t="s">
        <v>37</v>
      </c>
      <c r="D5" s="32" t="s">
        <v>26</v>
      </c>
      <c r="E5" s="32" t="s">
        <v>1</v>
      </c>
      <c r="F5" s="32" t="s">
        <v>0</v>
      </c>
      <c r="G5" s="32" t="s">
        <v>54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64.5" customHeight="1">
      <c r="A6" s="46">
        <v>10</v>
      </c>
      <c r="B6" s="46" t="s">
        <v>41</v>
      </c>
      <c r="C6" s="45" t="s">
        <v>44</v>
      </c>
      <c r="D6" s="46" t="s">
        <v>47</v>
      </c>
      <c r="E6" s="46" t="s">
        <v>51</v>
      </c>
      <c r="F6" s="47" t="s">
        <v>49</v>
      </c>
      <c r="G6" s="47" t="s">
        <v>55</v>
      </c>
      <c r="H6" s="47" t="s">
        <v>58</v>
      </c>
      <c r="I6" s="48"/>
      <c r="J6" s="40">
        <v>947.4</v>
      </c>
      <c r="K6" s="31">
        <v>10146.1</v>
      </c>
      <c r="L6" s="31">
        <f>I6*K6</f>
        <v>0</v>
      </c>
      <c r="M6" s="38">
        <f>I6*J6</f>
        <v>0</v>
      </c>
      <c r="N6" s="41">
        <v>1</v>
      </c>
    </row>
    <row r="7" spans="1:16" s="30" customFormat="1" ht="67.5" customHeight="1">
      <c r="A7" s="46">
        <v>11</v>
      </c>
      <c r="B7" s="46" t="s">
        <v>42</v>
      </c>
      <c r="C7" s="45" t="s">
        <v>45</v>
      </c>
      <c r="D7" s="46" t="s">
        <v>47</v>
      </c>
      <c r="E7" s="46" t="s">
        <v>52</v>
      </c>
      <c r="F7" s="47" t="s">
        <v>49</v>
      </c>
      <c r="G7" s="47" t="s">
        <v>56</v>
      </c>
      <c r="H7" s="47" t="s">
        <v>58</v>
      </c>
      <c r="I7" s="48"/>
      <c r="J7" s="40">
        <v>1002.7</v>
      </c>
      <c r="K7" s="31">
        <v>30438.2</v>
      </c>
      <c r="L7" s="31">
        <f>I7*K7</f>
        <v>0</v>
      </c>
      <c r="M7" s="38">
        <f>I7*J7</f>
        <v>0</v>
      </c>
      <c r="N7" s="41">
        <v>1</v>
      </c>
      <c r="P7" s="49"/>
    </row>
    <row r="8" spans="1:16" s="30" customFormat="1" ht="65.25" customHeight="1">
      <c r="A8" s="46">
        <v>17</v>
      </c>
      <c r="B8" s="46" t="s">
        <v>43</v>
      </c>
      <c r="C8" s="45" t="s">
        <v>46</v>
      </c>
      <c r="D8" s="46" t="s">
        <v>48</v>
      </c>
      <c r="E8" s="46" t="s">
        <v>53</v>
      </c>
      <c r="F8" s="47" t="s">
        <v>50</v>
      </c>
      <c r="G8" s="47" t="s">
        <v>57</v>
      </c>
      <c r="H8" s="47" t="s">
        <v>40</v>
      </c>
      <c r="I8" s="48"/>
      <c r="J8" s="40">
        <v>1774.9</v>
      </c>
      <c r="K8" s="31">
        <v>60876.5</v>
      </c>
      <c r="L8" s="31">
        <f>I8*K8</f>
        <v>0</v>
      </c>
      <c r="M8" s="38">
        <f>I8*J8</f>
        <v>0</v>
      </c>
      <c r="N8" s="41">
        <v>1</v>
      </c>
      <c r="P8" s="49"/>
    </row>
    <row r="9" spans="1:14" ht="18" customHeight="1">
      <c r="A9" s="50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1">
        <f>SUM(L6:L8)</f>
        <v>0</v>
      </c>
      <c r="M9" s="39">
        <f>SUM(M6:M8)</f>
        <v>0</v>
      </c>
      <c r="N9" s="41">
        <f>AVERAGE(N6:N8)</f>
        <v>1</v>
      </c>
    </row>
    <row r="10" spans="1:14" ht="18" customHeight="1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31">
        <f>L9*0.1</f>
        <v>0</v>
      </c>
      <c r="M10" s="39">
        <f>M9*0.1</f>
        <v>0</v>
      </c>
      <c r="N10" s="41"/>
    </row>
    <row r="11" spans="1:14" ht="18" customHeight="1">
      <c r="A11" s="50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31">
        <f>L9+L10</f>
        <v>0</v>
      </c>
      <c r="M11" s="39">
        <f>SUM(M9:M10)</f>
        <v>0</v>
      </c>
      <c r="N11" s="41"/>
    </row>
    <row r="12" ht="12.75" hidden="1">
      <c r="M12" s="26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4" sqref="F24:F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59</v>
      </c>
    </row>
    <row r="4" ht="15" thickBot="1"/>
    <row r="5" spans="2:7" ht="24.75" thickBot="1">
      <c r="B5" s="3" t="s">
        <v>14</v>
      </c>
      <c r="C5" s="4" t="s">
        <v>39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v>34535100</v>
      </c>
      <c r="F6" s="14">
        <f>'Phoenix Pharma- specifikacija'!M9</f>
        <v>0</v>
      </c>
      <c r="G6" s="15">
        <f>'Phoenix Pharma- specifikacija'!M11</f>
        <v>0</v>
      </c>
    </row>
    <row r="7" spans="2:7" ht="36.75" customHeight="1" thickBot="1">
      <c r="B7" s="3" t="s">
        <v>15</v>
      </c>
      <c r="C7" s="23" t="s">
        <v>30</v>
      </c>
      <c r="E7" s="52" t="s">
        <v>13</v>
      </c>
      <c r="F7" s="53"/>
      <c r="G7" s="54"/>
    </row>
    <row r="8" spans="2:7" ht="15" thickBot="1">
      <c r="B8" s="5"/>
      <c r="C8" s="6"/>
      <c r="E8" s="16">
        <f>E6/1000</f>
        <v>34535.1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38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2021-05-20T21:41:37Z</dcterms:modified>
  <cp:category/>
  <cp:version/>
  <cp:contentType/>
  <cp:contentStatus/>
</cp:coreProperties>
</file>