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<sst xmlns="http://schemas.openxmlformats.org/spreadsheetml/2006/main" count="55" uniqueCount="54">
  <si>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</si>
  <si>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</si>
  <si>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</si>
  <si>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</si>
  <si>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</si>
  <si>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</si>
  <si>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</si>
  <si>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</si>
  <si>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</si>
  <si>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</si>
  <si>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</si>
  <si>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</si>
  <si>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</si>
  <si>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</si>
  <si>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</si>
  <si>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</si>
  <si>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</si>
  <si>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</si>
  <si>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</si>
  <si>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</si>
  <si>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</si>
  <si>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</si>
  <si>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</si>
  <si>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</si>
  <si>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</si>
  <si>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</si>
  <si>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</si>
  <si>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</si>
  <si>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</si>
  <si>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</si>
  <si>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</si>
  <si>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</si>
  <si>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</si>
  <si>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</si>
  <si>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</si>
  <si>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ИЗНОС ПДВ-А 10%</t>
  </si>
  <si>
    <t>Јачина лека</t>
  </si>
  <si>
    <t>УКУПНА ВРЕДНОСТ БЕЗ ПДВ-А</t>
  </si>
  <si>
    <t>УКУПНА ВРЕДНОСТ СА ПДВ-ОМ</t>
  </si>
  <si>
    <t>bočica staklena</t>
  </si>
  <si>
    <t xml:space="preserve">119-01-11/2020 </t>
  </si>
  <si>
    <t xml:space="preserve">Лекови са Листе Ц Листе лекова </t>
  </si>
  <si>
    <t>404-1-110/20-41</t>
  </si>
  <si>
    <t>Sopharma Trading d.o.o.</t>
  </si>
  <si>
    <t>vedolizumab</t>
  </si>
  <si>
    <t>ENTYVIO</t>
  </si>
  <si>
    <t>Takeda Italia S.P.A</t>
  </si>
  <si>
    <t>prašak za koncentrat za rastvor za infuziju</t>
  </si>
  <si>
    <t>300 mg</t>
  </si>
  <si>
    <t>aflibercept</t>
  </si>
  <si>
    <t>EYLEA ◊</t>
  </si>
  <si>
    <t>Bayer Pharma AG; Bayer, Farmaceutska družba d.o.o.</t>
  </si>
  <si>
    <t>40 mg</t>
  </si>
  <si>
    <t>bočica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</si>
</sst>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1" fillId="35" borderId="17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1">
      <selection activeCell="M5" sqref="M5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>
      <c r="A2" s="66" t="s">
        <v>43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4" s="35" customFormat="1" ht="35.25" customHeight="1">
      <c r="A4" s="50" t="s">
        <v>20</v>
      </c>
      <c r="B4" s="50" t="s">
        <v>25</v>
      </c>
      <c r="C4" s="29" t="s">
        <v>26</v>
      </c>
      <c r="D4" s="30" t="s">
        <v>27</v>
      </c>
      <c r="E4" s="29" t="s">
        <v>28</v>
      </c>
      <c r="F4" s="29" t="s">
        <v>29</v>
      </c>
      <c r="G4" s="30" t="s">
        <v>36</v>
      </c>
      <c r="H4" s="31" t="s">
        <v>30</v>
      </c>
      <c r="I4" s="32" t="s">
        <v>31</v>
      </c>
      <c r="J4" s="33" t="s">
        <v>32</v>
      </c>
      <c r="K4" s="52" t="s">
        <v>22</v>
      </c>
      <c r="L4" s="52" t="s">
        <v>23</v>
      </c>
      <c r="M4" s="34" t="s">
        <v>33</v>
      </c>
      <c r="N4" s="22" t="s">
        <v>0</v>
      </c>
    </row>
    <row r="5" spans="1:14" ht="48">
      <c r="A5" s="53">
        <v>38</v>
      </c>
      <c r="B5" s="54" t="s">
        <v>44</v>
      </c>
      <c r="C5" s="55">
        <v>14007</v>
      </c>
      <c r="D5" s="55" t="s">
        <v>45</v>
      </c>
      <c r="E5" s="55" t="s">
        <v>46</v>
      </c>
      <c r="F5" s="54" t="s">
        <v>47</v>
      </c>
      <c r="G5" s="54" t="s">
        <v>48</v>
      </c>
      <c r="H5" s="56" t="s">
        <v>39</v>
      </c>
      <c r="I5" s="36"/>
      <c r="J5" s="57">
        <v>159204.05</v>
      </c>
      <c r="K5" s="51">
        <v>163002</v>
      </c>
      <c r="L5" s="38">
        <f>K5*I5</f>
        <v>0</v>
      </c>
      <c r="M5" s="37">
        <f>J5*I5</f>
        <v>0</v>
      </c>
      <c r="N5" s="39">
        <v>3</v>
      </c>
    </row>
    <row r="6" spans="1:14" ht="48">
      <c r="A6" s="53">
        <v>54</v>
      </c>
      <c r="B6" s="54" t="s">
        <v>49</v>
      </c>
      <c r="C6" s="58">
        <v>99082</v>
      </c>
      <c r="D6" s="55" t="s">
        <v>50</v>
      </c>
      <c r="E6" s="55" t="s">
        <v>51</v>
      </c>
      <c r="F6" s="54" t="s">
        <v>34</v>
      </c>
      <c r="G6" s="54" t="s">
        <v>52</v>
      </c>
      <c r="H6" s="26" t="s">
        <v>53</v>
      </c>
      <c r="I6" s="36"/>
      <c r="J6" s="57">
        <v>66954.09</v>
      </c>
      <c r="K6" s="51">
        <v>71144.5</v>
      </c>
      <c r="L6" s="38">
        <f>K6*I6</f>
        <v>0</v>
      </c>
      <c r="M6" s="37">
        <f>J6*I6</f>
        <v>0</v>
      </c>
      <c r="N6" s="39">
        <v>1</v>
      </c>
    </row>
    <row r="7" spans="1:13" s="41" customFormat="1" ht="18.75" customHeight="1">
      <c r="A7" s="63" t="s">
        <v>37</v>
      </c>
      <c r="B7" s="64"/>
      <c r="C7" s="64"/>
      <c r="D7" s="64"/>
      <c r="E7" s="64"/>
      <c r="F7" s="64"/>
      <c r="G7" s="64"/>
      <c r="H7" s="61"/>
      <c r="I7" s="61"/>
      <c r="J7" s="65"/>
      <c r="K7" s="40"/>
      <c r="L7" s="49">
        <f>L5+L6</f>
        <v>0</v>
      </c>
      <c r="M7" s="49">
        <f>M5+M6</f>
        <v>0</v>
      </c>
    </row>
    <row r="8" spans="1:13" s="41" customFormat="1" ht="21.75" customHeight="1">
      <c r="A8" s="60" t="s">
        <v>35</v>
      </c>
      <c r="B8" s="61"/>
      <c r="C8" s="61"/>
      <c r="D8" s="61"/>
      <c r="E8" s="61"/>
      <c r="F8" s="61"/>
      <c r="G8" s="61"/>
      <c r="H8" s="61"/>
      <c r="I8" s="61"/>
      <c r="J8" s="62"/>
      <c r="K8" s="40"/>
      <c r="L8" s="49">
        <f>L7*0.1</f>
        <v>0</v>
      </c>
      <c r="M8" s="49">
        <f>M7*0.1</f>
        <v>0</v>
      </c>
    </row>
    <row r="9" spans="1:13" s="41" customFormat="1" ht="21" customHeight="1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  <c r="K9" s="40"/>
      <c r="L9" s="49">
        <f>L7+L8</f>
        <v>0</v>
      </c>
      <c r="M9" s="49">
        <f>M7+M8</f>
        <v>0</v>
      </c>
    </row>
    <row r="10" ht="12">
      <c r="G10" s="42"/>
    </row>
    <row r="11" spans="1:13" s="41" customFormat="1" ht="15.75" customHeight="1">
      <c r="A11" s="43"/>
      <c r="C11" s="44"/>
      <c r="D11" s="44"/>
      <c r="E11" s="44"/>
      <c r="F11" s="44"/>
      <c r="G11" s="44"/>
      <c r="H11" s="45"/>
      <c r="I11" s="46"/>
      <c r="J11" s="47"/>
      <c r="K11" s="47"/>
      <c r="L11" s="47"/>
      <c r="M11" s="48"/>
    </row>
  </sheetData>
  <sheetProtection/>
  <mergeCells count="5">
    <mergeCell ref="A8:J8"/>
    <mergeCell ref="A9:J9"/>
    <mergeCell ref="A7:J7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43</v>
      </c>
    </row>
    <row r="4" ht="15" thickBot="1"/>
    <row r="5" spans="2:7" ht="24.75" thickBot="1">
      <c r="B5" s="2" t="s">
        <v>5</v>
      </c>
      <c r="C5" s="3" t="s">
        <v>42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specifikacija!L7</f>
        <v>0</v>
      </c>
      <c r="F6" s="13">
        <f>specifikacija!M7</f>
        <v>0</v>
      </c>
      <c r="G6" s="14">
        <f>specifikacija!M9</f>
        <v>0</v>
      </c>
    </row>
    <row r="7" spans="2:7" ht="36.75" customHeight="1" thickBot="1">
      <c r="B7" s="2" t="s">
        <v>6</v>
      </c>
      <c r="C7" s="21" t="s">
        <v>19</v>
      </c>
      <c r="E7" s="67" t="s">
        <v>4</v>
      </c>
      <c r="F7" s="68"/>
      <c r="G7" s="69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9">
        <f>SUBTOTAL(101,specifikacija!N5:N6)</f>
        <v>2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41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40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2020-11-23T10:56:10Z</dcterms:modified>
  <cp:category/>
  <cp:version/>
  <cp:contentType/>
  <cp:contentStatus/>
</cp:coreProperties>
</file>