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<sst xmlns="http://schemas.openxmlformats.org/spreadsheetml/2006/main" count="75" uniqueCount="71">
  <si>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</si>
  <si>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</si>
  <si>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</si>
  <si>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</si>
  <si>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</si>
  <si>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</si>
  <si>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</si>
  <si>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</si>
  <si>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</si>
  <si>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</si>
  <si>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</si>
  <si>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</si>
  <si>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</si>
  <si>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</si>
  <si>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</si>
  <si>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</si>
  <si>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</si>
  <si>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</si>
  <si>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</si>
  <si>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</si>
  <si>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</si>
  <si>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</si>
  <si>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</si>
  <si>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>koncentrat za rastvor za infuziju</t>
  </si>
  <si>
    <t xml:space="preserve">Укупна процењена вредност без 
ПДВ-а </t>
  </si>
  <si>
    <t>UGOVORENA VREDNOST 
(sa PDV-om)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</si>
  <si>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</si>
  <si>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</si>
  <si>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</si>
  <si>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</si>
  <si>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</si>
  <si>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</si>
  <si>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</si>
  <si>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</si>
  <si>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</si>
  <si>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ИЗНОС ПДВ-А 10%</t>
  </si>
  <si>
    <t>Јачина лека</t>
  </si>
  <si>
    <t>УКУПНА ВРЕДНОСТ БЕЗ ПДВ-А</t>
  </si>
  <si>
    <t>УКУПНА ВРЕДНОСТ СА ПДВ-ОМ</t>
  </si>
  <si>
    <t>FARMALOGIST D.O.O.</t>
  </si>
  <si>
    <t>FARMALOGIST D.O.O</t>
  </si>
  <si>
    <t>prašak za koncentrat za rastvor za infuziju</t>
  </si>
  <si>
    <t>50 mg</t>
  </si>
  <si>
    <t>bočica staklena</t>
  </si>
  <si>
    <t>film tableta</t>
  </si>
  <si>
    <t>tableta</t>
  </si>
  <si>
    <t>39</t>
  </si>
  <si>
    <t>Takeda Italia S.P.A</t>
  </si>
  <si>
    <t>baricitinib</t>
  </si>
  <si>
    <t>1014032</t>
  </si>
  <si>
    <t>OLUMIANT</t>
  </si>
  <si>
    <t>Lilly, S.A.</t>
  </si>
  <si>
    <t>4 mg</t>
  </si>
  <si>
    <t>zoledronska kiselina</t>
  </si>
  <si>
    <t>0059222/ 0059010</t>
  </si>
  <si>
    <t>ZOLEDRONATE PHARMASWISS / ZITOMERA</t>
  </si>
  <si>
    <t>PharmaSwiss d.o.o./ Actavis Italy S.P.A</t>
  </si>
  <si>
    <t>bočica/ bočica staklena</t>
  </si>
  <si>
    <t>riluzol</t>
  </si>
  <si>
    <t>1079070</t>
  </si>
  <si>
    <t>RILUTEK</t>
  </si>
  <si>
    <t>Sanofi Winthrope Industrie</t>
  </si>
  <si>
    <t>brentuksimab vedotin</t>
  </si>
  <si>
    <t>ADCETRIS</t>
  </si>
  <si>
    <t>0014000</t>
  </si>
  <si>
    <t>21</t>
  </si>
  <si>
    <t>52</t>
  </si>
  <si>
    <t>53</t>
  </si>
  <si>
    <t>404-1-110/20-41</t>
  </si>
  <si>
    <t xml:space="preserve">Лекови са Листе Ц Листе лекова </t>
  </si>
  <si>
    <t xml:space="preserve">119-01-11/2020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</si>
</sst>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vertical="center" wrapText="1"/>
    </xf>
    <xf numFmtId="4" fontId="53" fillId="0" borderId="13" xfId="0" applyNumberFormat="1" applyFont="1" applyFill="1" applyBorder="1" applyAlignment="1">
      <alignment vertical="center" wrapText="1"/>
    </xf>
    <xf numFmtId="3" fontId="53" fillId="0" borderId="14" xfId="0" applyNumberFormat="1" applyFont="1" applyFill="1" applyBorder="1" applyAlignment="1">
      <alignment vertical="center" wrapText="1"/>
    </xf>
    <xf numFmtId="3" fontId="53" fillId="0" borderId="12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4" fontId="50" fillId="0" borderId="0" xfId="0" applyNumberFormat="1" applyFont="1" applyAlignment="1">
      <alignment/>
    </xf>
    <xf numFmtId="4" fontId="51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2" fillId="0" borderId="10" xfId="62" applyFont="1" applyBorder="1" applyAlignment="1">
      <alignment horizontal="center" vertical="center" wrapText="1"/>
      <protection/>
    </xf>
    <xf numFmtId="1" fontId="54" fillId="34" borderId="16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49" fontId="52" fillId="0" borderId="0" xfId="0" applyNumberFormat="1" applyFont="1" applyFill="1" applyAlignment="1">
      <alignment horizontal="center" vertical="center" wrapText="1"/>
    </xf>
    <xf numFmtId="49" fontId="52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2" fillId="0" borderId="0" xfId="0" applyNumberFormat="1" applyFont="1" applyFill="1" applyAlignment="1">
      <alignment horizontal="center" vertical="center" wrapText="1"/>
    </xf>
    <xf numFmtId="49" fontId="54" fillId="0" borderId="16" xfId="63" applyNumberFormat="1" applyFont="1" applyFill="1" applyBorder="1" applyAlignment="1">
      <alignment horizontal="center" vertical="center" wrapText="1"/>
      <protection/>
    </xf>
    <xf numFmtId="49" fontId="54" fillId="0" borderId="16" xfId="0" applyNumberFormat="1" applyFont="1" applyFill="1" applyBorder="1" applyAlignment="1">
      <alignment horizontal="center" vertical="center" wrapText="1"/>
    </xf>
    <xf numFmtId="49" fontId="54" fillId="0" borderId="10" xfId="63" applyNumberFormat="1" applyFont="1" applyFill="1" applyBorder="1" applyAlignment="1">
      <alignment horizontal="center" vertical="center" wrapText="1"/>
      <protection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4" fillId="0" borderId="10" xfId="63" applyNumberFormat="1" applyFont="1" applyFill="1" applyBorder="1" applyAlignment="1">
      <alignment horizontal="center" vertical="center" wrapText="1"/>
      <protection/>
    </xf>
    <xf numFmtId="4" fontId="54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4" fontId="52" fillId="34" borderId="10" xfId="0" applyNumberFormat="1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2" fillId="0" borderId="0" xfId="0" applyFont="1" applyFill="1" applyAlignment="1">
      <alignment horizontal="center" vertical="center" wrapText="1"/>
    </xf>
    <xf numFmtId="0" fontId="54" fillId="0" borderId="16" xfId="63" applyFont="1" applyFill="1" applyBorder="1" applyAlignment="1">
      <alignment horizontal="center" vertical="center" wrapText="1"/>
      <protection/>
    </xf>
    <xf numFmtId="4" fontId="52" fillId="34" borderId="17" xfId="0" applyNumberFormat="1" applyFont="1" applyFill="1" applyBorder="1" applyAlignment="1">
      <alignment horizontal="center" vertical="center" wrapText="1"/>
    </xf>
    <xf numFmtId="4" fontId="54" fillId="34" borderId="16" xfId="0" applyNumberFormat="1" applyFont="1" applyFill="1" applyBorder="1" applyAlignment="1">
      <alignment horizontal="center" vertical="center" wrapText="1"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0" fontId="52" fillId="35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2" fillId="35" borderId="10" xfId="0" applyNumberFormat="1" applyFont="1" applyFill="1" applyBorder="1" applyAlignment="1">
      <alignment horizontal="center" vertical="center" wrapText="1"/>
    </xf>
    <xf numFmtId="4" fontId="52" fillId="35" borderId="10" xfId="0" applyNumberFormat="1" applyFont="1" applyFill="1" applyBorder="1" applyAlignment="1">
      <alignment horizontal="center" vertical="center" wrapText="1"/>
    </xf>
    <xf numFmtId="49" fontId="7" fillId="0" borderId="10" xfId="59" applyNumberFormat="1" applyFont="1" applyFill="1" applyBorder="1" applyAlignment="1">
      <alignment horizontal="center" vertical="center" wrapText="1"/>
      <protection/>
    </xf>
    <xf numFmtId="49" fontId="52" fillId="0" borderId="10" xfId="59" applyNumberFormat="1" applyFont="1" applyFill="1" applyBorder="1" applyAlignment="1">
      <alignment horizontal="center" vertical="center" wrapText="1"/>
      <protection/>
    </xf>
    <xf numFmtId="4" fontId="55" fillId="0" borderId="10" xfId="0" applyNumberFormat="1" applyFont="1" applyBorder="1" applyAlignment="1">
      <alignment horizontal="center" vertical="center"/>
    </xf>
    <xf numFmtId="3" fontId="7" fillId="36" borderId="10" xfId="57" applyNumberFormat="1" applyFont="1" applyFill="1" applyBorder="1" applyAlignment="1">
      <alignment horizontal="center" vertical="center" wrapText="1"/>
      <protection/>
    </xf>
    <xf numFmtId="0" fontId="52" fillId="34" borderId="10" xfId="0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3" fontId="7" fillId="36" borderId="10" xfId="57" applyNumberFormat="1" applyFont="1" applyFill="1" applyBorder="1" applyAlignment="1">
      <alignment horizontal="center" vertical="center" wrapText="1"/>
      <protection/>
    </xf>
    <xf numFmtId="0" fontId="52" fillId="34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" fontId="56" fillId="34" borderId="0" xfId="0" applyNumberFormat="1" applyFont="1" applyFill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0" fontId="3" fillId="0" borderId="18" xfId="61" applyFont="1" applyFill="1" applyBorder="1" applyAlignment="1">
      <alignment horizontal="right" vertical="center" wrapText="1"/>
      <protection/>
    </xf>
    <xf numFmtId="0" fontId="3" fillId="0" borderId="19" xfId="61" applyFont="1" applyFill="1" applyBorder="1" applyAlignment="1">
      <alignment horizontal="right" vertical="center" wrapText="1"/>
      <protection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20" xfId="61" applyFont="1" applyFill="1" applyBorder="1" applyAlignment="1">
      <alignment horizontal="right" vertical="center" wrapText="1"/>
      <protection/>
    </xf>
    <xf numFmtId="0" fontId="3" fillId="0" borderId="21" xfId="61" applyFont="1" applyFill="1" applyBorder="1" applyAlignment="1">
      <alignment horizontal="right" vertical="center" wrapText="1"/>
      <protection/>
    </xf>
    <xf numFmtId="0" fontId="3" fillId="0" borderId="22" xfId="61" applyFont="1" applyFill="1" applyBorder="1" applyAlignment="1">
      <alignment horizontal="right" vertical="center" wrapText="1"/>
      <protection/>
    </xf>
    <xf numFmtId="0" fontId="52" fillId="0" borderId="0" xfId="0" applyFont="1" applyFill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23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PageLayoutView="0" workbookViewId="0" topLeftCell="A1">
      <selection activeCell="J8" sqref="J8"/>
    </sheetView>
  </sheetViews>
  <sheetFormatPr defaultColWidth="21.00390625" defaultRowHeight="15"/>
  <cols>
    <col min="1" max="1" width="6.8515625" style="23" customWidth="1"/>
    <col min="2" max="2" width="16.28125" style="24" customWidth="1"/>
    <col min="3" max="3" width="9.421875" style="25" customWidth="1"/>
    <col min="4" max="4" width="14.57421875" style="25" customWidth="1"/>
    <col min="5" max="5" width="14.140625" style="25" customWidth="1"/>
    <col min="6" max="7" width="12.8515625" style="25" customWidth="1"/>
    <col min="8" max="8" width="12.140625" style="26" customWidth="1"/>
    <col min="9" max="9" width="11.8515625" style="27" customWidth="1"/>
    <col min="10" max="10" width="11.7109375" style="28" customWidth="1"/>
    <col min="11" max="11" width="11.7109375" style="28" hidden="1" customWidth="1"/>
    <col min="12" max="12" width="16.00390625" style="28" hidden="1" customWidth="1"/>
    <col min="13" max="13" width="17.421875" style="28" customWidth="1"/>
    <col min="14" max="14" width="12.00390625" style="23" hidden="1" customWidth="1"/>
    <col min="15" max="249" width="9.140625" style="23" customWidth="1"/>
    <col min="250" max="250" width="10.421875" style="23" customWidth="1"/>
    <col min="251" max="251" width="30.7109375" style="23" customWidth="1"/>
    <col min="252" max="252" width="9.421875" style="23" customWidth="1"/>
    <col min="253" max="253" width="14.57421875" style="23" customWidth="1"/>
    <col min="254" max="254" width="14.140625" style="23" customWidth="1"/>
    <col min="255" max="255" width="20.7109375" style="23" customWidth="1"/>
    <col min="256" max="16384" width="21.00390625" style="23" customWidth="1"/>
  </cols>
  <sheetData>
    <row r="1" spans="1:13" ht="23.25" customHeight="1">
      <c r="A1" s="79" t="s">
        <v>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21" customHeight="1">
      <c r="A2" s="79" t="s">
        <v>39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4" spans="1:14" s="35" customFormat="1" ht="35.25" customHeight="1">
      <c r="A4" s="49" t="s">
        <v>20</v>
      </c>
      <c r="B4" s="49" t="s">
        <v>26</v>
      </c>
      <c r="C4" s="29" t="s">
        <v>27</v>
      </c>
      <c r="D4" s="30" t="s">
        <v>28</v>
      </c>
      <c r="E4" s="29" t="s">
        <v>29</v>
      </c>
      <c r="F4" s="29" t="s">
        <v>30</v>
      </c>
      <c r="G4" s="30" t="s">
        <v>36</v>
      </c>
      <c r="H4" s="31" t="s">
        <v>31</v>
      </c>
      <c r="I4" s="32" t="s">
        <v>32</v>
      </c>
      <c r="J4" s="33" t="s">
        <v>33</v>
      </c>
      <c r="K4" s="51" t="s">
        <v>22</v>
      </c>
      <c r="L4" s="51" t="s">
        <v>24</v>
      </c>
      <c r="M4" s="34" t="s">
        <v>34</v>
      </c>
      <c r="N4" s="22" t="s">
        <v>0</v>
      </c>
    </row>
    <row r="5" spans="1:14" s="70" customFormat="1" ht="48">
      <c r="A5" s="63" t="s">
        <v>65</v>
      </c>
      <c r="B5" s="64" t="s">
        <v>62</v>
      </c>
      <c r="C5" s="72" t="s">
        <v>64</v>
      </c>
      <c r="D5" s="65" t="s">
        <v>63</v>
      </c>
      <c r="E5" s="66" t="s">
        <v>47</v>
      </c>
      <c r="F5" s="67" t="s">
        <v>41</v>
      </c>
      <c r="G5" s="55" t="s">
        <v>42</v>
      </c>
      <c r="H5" s="55" t="s">
        <v>43</v>
      </c>
      <c r="I5" s="68"/>
      <c r="J5" s="59">
        <v>356121.63</v>
      </c>
      <c r="K5" s="71">
        <v>368073.4</v>
      </c>
      <c r="L5" s="37">
        <f>K5*I5</f>
        <v>0</v>
      </c>
      <c r="M5" s="36">
        <f>J5*I5</f>
        <v>0</v>
      </c>
      <c r="N5" s="69">
        <v>2</v>
      </c>
    </row>
    <row r="6" spans="1:14" s="48" customFormat="1" ht="37.5" customHeight="1">
      <c r="A6" s="52" t="s">
        <v>46</v>
      </c>
      <c r="B6" s="53" t="s">
        <v>48</v>
      </c>
      <c r="C6" s="54" t="s">
        <v>49</v>
      </c>
      <c r="D6" s="54" t="s">
        <v>50</v>
      </c>
      <c r="E6" s="54" t="s">
        <v>51</v>
      </c>
      <c r="F6" s="55" t="s">
        <v>44</v>
      </c>
      <c r="G6" s="55" t="s">
        <v>52</v>
      </c>
      <c r="H6" s="55" t="s">
        <v>45</v>
      </c>
      <c r="I6" s="60"/>
      <c r="J6" s="56">
        <v>2636.03</v>
      </c>
      <c r="K6" s="50">
        <v>2752.32</v>
      </c>
      <c r="L6" s="37">
        <f>K6*I6</f>
        <v>0</v>
      </c>
      <c r="M6" s="36">
        <f>J6*I6</f>
        <v>0</v>
      </c>
      <c r="N6" s="61">
        <v>2</v>
      </c>
    </row>
    <row r="7" spans="1:14" s="48" customFormat="1" ht="36">
      <c r="A7" s="57" t="s">
        <v>66</v>
      </c>
      <c r="B7" s="53" t="s">
        <v>53</v>
      </c>
      <c r="C7" s="58" t="s">
        <v>54</v>
      </c>
      <c r="D7" s="54" t="s">
        <v>55</v>
      </c>
      <c r="E7" s="58" t="s">
        <v>56</v>
      </c>
      <c r="F7" s="55" t="s">
        <v>23</v>
      </c>
      <c r="G7" s="55" t="s">
        <v>52</v>
      </c>
      <c r="H7" s="55" t="s">
        <v>57</v>
      </c>
      <c r="I7" s="60"/>
      <c r="J7" s="56">
        <v>1570.38</v>
      </c>
      <c r="K7" s="50">
        <v>5238.2</v>
      </c>
      <c r="L7" s="37">
        <f>K7*I7</f>
        <v>0</v>
      </c>
      <c r="M7" s="36">
        <f>J7*I7</f>
        <v>0</v>
      </c>
      <c r="N7" s="61">
        <v>4</v>
      </c>
    </row>
    <row r="8" spans="1:14" s="48" customFormat="1" ht="36">
      <c r="A8" s="52" t="s">
        <v>67</v>
      </c>
      <c r="B8" s="53" t="s">
        <v>58</v>
      </c>
      <c r="C8" s="54" t="s">
        <v>59</v>
      </c>
      <c r="D8" s="54" t="s">
        <v>60</v>
      </c>
      <c r="E8" s="54" t="s">
        <v>61</v>
      </c>
      <c r="F8" s="55" t="s">
        <v>44</v>
      </c>
      <c r="G8" s="55" t="s">
        <v>42</v>
      </c>
      <c r="H8" s="55" t="s">
        <v>45</v>
      </c>
      <c r="I8" s="60"/>
      <c r="J8" s="56">
        <v>236.03</v>
      </c>
      <c r="K8" s="50">
        <v>250.58</v>
      </c>
      <c r="L8" s="37">
        <f>K8*I8</f>
        <v>0</v>
      </c>
      <c r="M8" s="36">
        <f>J8*I8</f>
        <v>0</v>
      </c>
      <c r="N8" s="61">
        <v>3</v>
      </c>
    </row>
    <row r="9" spans="1:13" s="39" customFormat="1" ht="18.75" customHeight="1">
      <c r="A9" s="76" t="s">
        <v>37</v>
      </c>
      <c r="B9" s="77"/>
      <c r="C9" s="77"/>
      <c r="D9" s="77"/>
      <c r="E9" s="77"/>
      <c r="F9" s="77"/>
      <c r="G9" s="77"/>
      <c r="H9" s="74"/>
      <c r="I9" s="74"/>
      <c r="J9" s="78"/>
      <c r="K9" s="38"/>
      <c r="L9" s="47">
        <f>L5+L6+L7+L8</f>
        <v>0</v>
      </c>
      <c r="M9" s="47">
        <f>M5+M6+M7+M8</f>
        <v>0</v>
      </c>
    </row>
    <row r="10" spans="1:13" s="39" customFormat="1" ht="21.75" customHeight="1">
      <c r="A10" s="73" t="s">
        <v>35</v>
      </c>
      <c r="B10" s="74"/>
      <c r="C10" s="74"/>
      <c r="D10" s="74"/>
      <c r="E10" s="74"/>
      <c r="F10" s="74"/>
      <c r="G10" s="74"/>
      <c r="H10" s="74"/>
      <c r="I10" s="74"/>
      <c r="J10" s="75"/>
      <c r="K10" s="38"/>
      <c r="L10" s="47">
        <f>L9*0.1</f>
        <v>0</v>
      </c>
      <c r="M10" s="47">
        <f>M9*0.1</f>
        <v>0</v>
      </c>
    </row>
    <row r="11" spans="1:13" s="39" customFormat="1" ht="21" customHeight="1">
      <c r="A11" s="73" t="s">
        <v>38</v>
      </c>
      <c r="B11" s="74"/>
      <c r="C11" s="74"/>
      <c r="D11" s="74"/>
      <c r="E11" s="74"/>
      <c r="F11" s="74"/>
      <c r="G11" s="74"/>
      <c r="H11" s="74"/>
      <c r="I11" s="74"/>
      <c r="J11" s="75"/>
      <c r="K11" s="38"/>
      <c r="L11" s="47">
        <f>L9+L10</f>
        <v>0</v>
      </c>
      <c r="M11" s="47">
        <f>M9+M10</f>
        <v>0</v>
      </c>
    </row>
    <row r="12" ht="12">
      <c r="G12" s="40"/>
    </row>
    <row r="13" spans="1:13" s="39" customFormat="1" ht="15.75" customHeight="1">
      <c r="A13" s="41"/>
      <c r="C13" s="42"/>
      <c r="D13" s="42"/>
      <c r="E13" s="42"/>
      <c r="F13" s="42"/>
      <c r="G13" s="42"/>
      <c r="H13" s="43"/>
      <c r="I13" s="44"/>
      <c r="J13" s="45"/>
      <c r="K13" s="45"/>
      <c r="L13" s="45"/>
      <c r="M13" s="46"/>
    </row>
  </sheetData>
  <sheetProtection/>
  <mergeCells count="5">
    <mergeCell ref="A10:J10"/>
    <mergeCell ref="A11:J11"/>
    <mergeCell ref="A9:J9"/>
    <mergeCell ref="A1:M1"/>
    <mergeCell ref="A2:M2"/>
  </mergeCells>
  <printOptions/>
  <pageMargins left="0.2" right="0.2" top="0.2" bottom="0.25" header="0.2" footer="0.3"/>
  <pageSetup fitToHeight="1" fitToWidth="1" orientation="landscape" scale="91" r:id="rId1"/>
  <ignoredErrors>
    <ignoredError sqref="M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40</v>
      </c>
    </row>
    <row r="4" ht="15" thickBot="1"/>
    <row r="5" spans="2:7" ht="24.75" thickBot="1">
      <c r="B5" s="2" t="s">
        <v>5</v>
      </c>
      <c r="C5" s="3" t="s">
        <v>68</v>
      </c>
      <c r="E5" s="10" t="s">
        <v>2</v>
      </c>
      <c r="F5" s="11" t="s">
        <v>3</v>
      </c>
      <c r="G5" s="12" t="s">
        <v>25</v>
      </c>
    </row>
    <row r="6" spans="2:7" ht="15" thickBot="1">
      <c r="B6" s="4"/>
      <c r="C6" s="5"/>
      <c r="E6" s="13">
        <f>specifikacija!L9</f>
        <v>0</v>
      </c>
      <c r="F6" s="13">
        <f>specifikacija!M9</f>
        <v>0</v>
      </c>
      <c r="G6" s="14">
        <f>specifikacija!M11</f>
        <v>0</v>
      </c>
    </row>
    <row r="7" spans="2:7" ht="36.75" customHeight="1" thickBot="1">
      <c r="B7" s="2" t="s">
        <v>6</v>
      </c>
      <c r="C7" s="21" t="s">
        <v>19</v>
      </c>
      <c r="E7" s="80" t="s">
        <v>4</v>
      </c>
      <c r="F7" s="81"/>
      <c r="G7" s="82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62">
        <v>1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69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70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2020-11-27T12:00:15Z</dcterms:modified>
  <cp:category/>
  <cp:version/>
  <cp:contentType/>
  <cp:contentStatus/>
</cp:coreProperties>
</file>