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<sst xmlns="http://schemas.openxmlformats.org/spreadsheetml/2006/main" count="95" uniqueCount="67">
  <si>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</si>
  <si>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</si>
  <si>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</si>
  <si>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</si>
  <si>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</si>
  <si>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</si>
  <si>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</si>
  <si>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</si>
  <si>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</si>
  <si>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</si>
  <si>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</si>
  <si>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</si>
  <si>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</si>
  <si>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</si>
  <si>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</si>
  <si>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</si>
  <si>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</si>
  <si>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</si>
  <si>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</si>
  <si>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</si>
  <si>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</si>
  <si>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</si>
  <si>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</si>
  <si>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</si>
  <si>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</si>
  <si>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</si>
  <si>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</si>
  <si>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</si>
  <si>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</si>
  <si>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</si>
  <si>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</si>
  <si>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</si>
  <si>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</si>
  <si>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</si>
  <si>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</si>
  <si>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 xml:space="preserve">Укупна вредност
 без ПДВ-а </t>
  </si>
  <si>
    <t>Назив Партије</t>
  </si>
  <si>
    <t>Јачина/концентрација лека</t>
  </si>
  <si>
    <t>Број партије</t>
  </si>
  <si>
    <t>404-1-110/20-46</t>
  </si>
  <si>
    <t xml:space="preserve">Лекови са Листе Б и Листе Д Листе лекова </t>
  </si>
  <si>
    <t>0199406</t>
  </si>
  <si>
    <t>Optiray 300 Joversol</t>
  </si>
  <si>
    <t>Liebel Flarsheim Company i Guerbet Ireland</t>
  </si>
  <si>
    <t>rastvor za injekciju/infuziju</t>
  </si>
  <si>
    <t>50 ml (300 mg I/ml) (63.6%)</t>
  </si>
  <si>
    <t>ml</t>
  </si>
  <si>
    <t>0199413</t>
  </si>
  <si>
    <t>100 ml (300 mg I/ml)</t>
  </si>
  <si>
    <t>0199415</t>
  </si>
  <si>
    <t>200 ml (300 mg I/ml)</t>
  </si>
  <si>
    <t>0199416</t>
  </si>
  <si>
    <t>500 ml (300 mg I/ml)</t>
  </si>
  <si>
    <t>0199407</t>
  </si>
  <si>
    <t>Optiray 350 Joversol</t>
  </si>
  <si>
    <t>50 ml (350 mg I/ml) (74.1%)</t>
  </si>
  <si>
    <t>0199408</t>
  </si>
  <si>
    <t>100 ml (350 mg I/ml)</t>
  </si>
  <si>
    <t>0199409</t>
  </si>
  <si>
    <t>200 ml (350 mg I/ml)</t>
  </si>
  <si>
    <t>0199410</t>
  </si>
  <si>
    <t>500 ml (350 mg I/ml)</t>
  </si>
  <si>
    <t>joversol 300 mg I/ml, 50 ml i 100 ml</t>
  </si>
  <si>
    <t>joversol 300 mg I/ml, 200 ml i 500 ml</t>
  </si>
  <si>
    <t>joversol 350 mg I/ml, 50 ml i 100 ml</t>
  </si>
  <si>
    <t>joversol 350 mg I/ml, 200 ml i 500 ml</t>
  </si>
  <si>
    <t>MEDICOM D.O.O.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</si>
</sst>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2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3" fontId="50" fillId="0" borderId="16" xfId="0" applyNumberFormat="1" applyFont="1" applyFill="1" applyBorder="1" applyAlignment="1">
      <alignment vertical="center" wrapText="1"/>
    </xf>
    <xf numFmtId="0" fontId="42" fillId="0" borderId="0" xfId="0" applyFont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33" borderId="10" xfId="60" applyFont="1" applyFill="1" applyBorder="1" applyAlignment="1">
      <alignment horizontal="center" vertical="center" wrapText="1"/>
      <protection/>
    </xf>
    <xf numFmtId="4" fontId="48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5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3" fontId="51" fillId="0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3" fontId="42" fillId="0" borderId="0" xfId="0" applyNumberFormat="1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3" fontId="42" fillId="0" borderId="17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" fontId="49" fillId="33" borderId="10" xfId="0" applyNumberFormat="1" applyFont="1" applyFill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6" fillId="36" borderId="10" xfId="61" applyNumberFormat="1" applyFont="1" applyFill="1" applyBorder="1" applyAlignment="1">
      <alignment horizontal="center" vertical="center" wrapText="1"/>
      <protection/>
    </xf>
    <xf numFmtId="3" fontId="53" fillId="36" borderId="10" xfId="0" applyNumberFormat="1" applyFont="1" applyFill="1" applyBorder="1" applyAlignment="1">
      <alignment horizontal="center" vertical="center" wrapText="1"/>
    </xf>
    <xf numFmtId="4" fontId="53" fillId="36" borderId="10" xfId="0" applyNumberFormat="1" applyFont="1" applyFill="1" applyBorder="1" applyAlignment="1">
      <alignment horizontal="center" vertical="center" wrapText="1"/>
    </xf>
    <xf numFmtId="0" fontId="6" fillId="0" borderId="10" xfId="57" applyFont="1" applyFill="1" applyBorder="1" applyAlignment="1">
      <alignment horizontal="center" vertical="center" wrapText="1"/>
      <protection/>
    </xf>
    <xf numFmtId="4" fontId="6" fillId="0" borderId="10" xfId="57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3" fontId="53" fillId="35" borderId="10" xfId="0" applyNumberFormat="1" applyFont="1" applyFill="1" applyBorder="1" applyAlignment="1">
      <alignment horizontal="center" vertical="center" wrapText="1"/>
    </xf>
    <xf numFmtId="3" fontId="53" fillId="0" borderId="17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" fontId="6" fillId="0" borderId="18" xfId="57" applyNumberFormat="1" applyFont="1" applyFill="1" applyBorder="1" applyAlignment="1">
      <alignment horizontal="center" vertical="center" wrapText="1"/>
      <protection/>
    </xf>
    <xf numFmtId="1" fontId="6" fillId="0" borderId="19" xfId="57" applyNumberFormat="1" applyFont="1" applyFill="1" applyBorder="1" applyAlignment="1">
      <alignment horizontal="center" vertical="center" wrapText="1"/>
      <protection/>
    </xf>
    <xf numFmtId="3" fontId="53" fillId="35" borderId="18" xfId="0" applyNumberFormat="1" applyFont="1" applyFill="1" applyBorder="1" applyAlignment="1">
      <alignment horizontal="center" vertical="center" wrapText="1"/>
    </xf>
    <xf numFmtId="3" fontId="53" fillId="35" borderId="19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4" fontId="50" fillId="33" borderId="14" xfId="60" applyNumberFormat="1" applyFont="1" applyFill="1" applyBorder="1" applyAlignment="1">
      <alignment horizontal="center" vertical="center" wrapText="1"/>
      <protection/>
    </xf>
    <xf numFmtId="4" fontId="50" fillId="33" borderId="12" xfId="60" applyNumberFormat="1" applyFont="1" applyFill="1" applyBorder="1" applyAlignment="1">
      <alignment horizontal="center" vertical="center" wrapText="1"/>
      <protection/>
    </xf>
    <xf numFmtId="4" fontId="50" fillId="33" borderId="16" xfId="60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2" xfId="58"/>
    <cellStyle name="Normal 2 2 2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tabSelected="1" zoomScalePageLayoutView="0" workbookViewId="0" topLeftCell="A1">
      <selection activeCell="A3" sqref="A3:N3"/>
    </sheetView>
  </sheetViews>
  <sheetFormatPr defaultColWidth="9.140625" defaultRowHeight="15"/>
  <cols>
    <col min="1" max="1" width="8.00390625" style="18" customWidth="1"/>
    <col min="2" max="2" width="19.140625" style="19" customWidth="1"/>
    <col min="3" max="3" width="9.28125" style="2" customWidth="1"/>
    <col min="4" max="4" width="13.8515625" style="2" customWidth="1"/>
    <col min="5" max="5" width="18.421875" style="19" customWidth="1"/>
    <col min="6" max="6" width="14.421875" style="2" customWidth="1"/>
    <col min="7" max="7" width="16.8515625" style="2" customWidth="1"/>
    <col min="8" max="8" width="10.7109375" style="2" customWidth="1"/>
    <col min="9" max="9" width="9.8515625" style="28" customWidth="1"/>
    <col min="10" max="10" width="13.140625" style="29" hidden="1" customWidth="1"/>
    <col min="11" max="11" width="12.57421875" style="29" customWidth="1"/>
    <col min="12" max="12" width="15.57421875" style="29" hidden="1" customWidth="1"/>
    <col min="13" max="13" width="17.140625" style="29" customWidth="1"/>
    <col min="14" max="14" width="16.28125" style="28" hidden="1" customWidth="1"/>
    <col min="15" max="15" width="17.57421875" style="2" customWidth="1"/>
    <col min="16" max="16384" width="9.140625" style="2" customWidth="1"/>
  </cols>
  <sheetData>
    <row r="2" spans="1:15" ht="12.75" customHeight="1">
      <c r="A2" s="55" t="s">
        <v>26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16"/>
    </row>
    <row r="3" spans="1:15" ht="12.75" customHeight="1">
      <c r="A3" s="55" t="s">
        <v>66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16"/>
    </row>
    <row r="6" spans="1:14" ht="53.25" customHeight="1">
      <c r="A6" s="36" t="s">
        <v>38</v>
      </c>
      <c r="B6" s="36" t="s">
        <v>36</v>
      </c>
      <c r="C6" s="37" t="s">
        <v>0</v>
      </c>
      <c r="D6" s="37" t="s">
        <v>25</v>
      </c>
      <c r="E6" s="37" t="s">
        <v>2</v>
      </c>
      <c r="F6" s="37" t="s">
        <v>1</v>
      </c>
      <c r="G6" s="38" t="s">
        <v>37</v>
      </c>
      <c r="H6" s="39" t="s">
        <v>3</v>
      </c>
      <c r="I6" s="40" t="s">
        <v>4</v>
      </c>
      <c r="J6" s="35" t="s">
        <v>5</v>
      </c>
      <c r="K6" s="41" t="s">
        <v>6</v>
      </c>
      <c r="L6" s="35" t="s">
        <v>7</v>
      </c>
      <c r="M6" s="41" t="s">
        <v>35</v>
      </c>
      <c r="N6" s="46" t="s">
        <v>8</v>
      </c>
    </row>
    <row r="7" spans="1:14" s="20" customFormat="1" ht="53.25" customHeight="1">
      <c r="A7" s="50">
        <v>361</v>
      </c>
      <c r="B7" s="50" t="s">
        <v>62</v>
      </c>
      <c r="C7" s="48" t="s">
        <v>41</v>
      </c>
      <c r="D7" s="48" t="s">
        <v>42</v>
      </c>
      <c r="E7" s="48" t="s">
        <v>43</v>
      </c>
      <c r="F7" s="42" t="s">
        <v>44</v>
      </c>
      <c r="G7" s="48" t="s">
        <v>45</v>
      </c>
      <c r="H7" s="43" t="s">
        <v>46</v>
      </c>
      <c r="I7" s="49"/>
      <c r="J7" s="45">
        <v>29.65</v>
      </c>
      <c r="K7" s="44">
        <v>23.2</v>
      </c>
      <c r="L7" s="35">
        <f aca="true" t="shared" si="0" ref="L7:L14">J7*I7</f>
        <v>0</v>
      </c>
      <c r="M7" s="34">
        <f aca="true" t="shared" si="1" ref="M7:M14">K7*I7</f>
        <v>0</v>
      </c>
      <c r="N7" s="52">
        <v>1</v>
      </c>
    </row>
    <row r="8" spans="1:14" s="20" customFormat="1" ht="53.25" customHeight="1">
      <c r="A8" s="51"/>
      <c r="B8" s="51"/>
      <c r="C8" s="48" t="s">
        <v>47</v>
      </c>
      <c r="D8" s="48" t="s">
        <v>42</v>
      </c>
      <c r="E8" s="48" t="s">
        <v>43</v>
      </c>
      <c r="F8" s="42" t="s">
        <v>44</v>
      </c>
      <c r="G8" s="48" t="s">
        <v>48</v>
      </c>
      <c r="H8" s="43" t="s">
        <v>46</v>
      </c>
      <c r="I8" s="49"/>
      <c r="J8" s="45">
        <v>29.65</v>
      </c>
      <c r="K8" s="44">
        <v>23.2</v>
      </c>
      <c r="L8" s="35">
        <f t="shared" si="0"/>
        <v>0</v>
      </c>
      <c r="M8" s="34">
        <f t="shared" si="1"/>
        <v>0</v>
      </c>
      <c r="N8" s="53"/>
    </row>
    <row r="9" spans="1:14" s="20" customFormat="1" ht="53.25" customHeight="1">
      <c r="A9" s="50">
        <v>362</v>
      </c>
      <c r="B9" s="50" t="s">
        <v>63</v>
      </c>
      <c r="C9" s="48" t="s">
        <v>49</v>
      </c>
      <c r="D9" s="48" t="s">
        <v>42</v>
      </c>
      <c r="E9" s="48" t="s">
        <v>43</v>
      </c>
      <c r="F9" s="42" t="s">
        <v>44</v>
      </c>
      <c r="G9" s="48" t="s">
        <v>50</v>
      </c>
      <c r="H9" s="43" t="s">
        <v>46</v>
      </c>
      <c r="I9" s="49"/>
      <c r="J9" s="45">
        <v>25.3</v>
      </c>
      <c r="K9" s="44">
        <v>14.95</v>
      </c>
      <c r="L9" s="35">
        <f t="shared" si="0"/>
        <v>0</v>
      </c>
      <c r="M9" s="34">
        <f t="shared" si="1"/>
        <v>0</v>
      </c>
      <c r="N9" s="52">
        <v>1</v>
      </c>
    </row>
    <row r="10" spans="1:14" s="20" customFormat="1" ht="53.25" customHeight="1">
      <c r="A10" s="51"/>
      <c r="B10" s="51"/>
      <c r="C10" s="48" t="s">
        <v>51</v>
      </c>
      <c r="D10" s="48" t="s">
        <v>42</v>
      </c>
      <c r="E10" s="48" t="s">
        <v>43</v>
      </c>
      <c r="F10" s="42" t="s">
        <v>44</v>
      </c>
      <c r="G10" s="48" t="s">
        <v>52</v>
      </c>
      <c r="H10" s="43" t="s">
        <v>46</v>
      </c>
      <c r="I10" s="49"/>
      <c r="J10" s="45">
        <v>25.3</v>
      </c>
      <c r="K10" s="44">
        <v>15.95</v>
      </c>
      <c r="L10" s="35">
        <f t="shared" si="0"/>
        <v>0</v>
      </c>
      <c r="M10" s="34">
        <f t="shared" si="1"/>
        <v>0</v>
      </c>
      <c r="N10" s="53"/>
    </row>
    <row r="11" spans="1:14" s="20" customFormat="1" ht="53.25" customHeight="1">
      <c r="A11" s="50">
        <v>363</v>
      </c>
      <c r="B11" s="50" t="s">
        <v>64</v>
      </c>
      <c r="C11" s="48" t="s">
        <v>53</v>
      </c>
      <c r="D11" s="48" t="s">
        <v>54</v>
      </c>
      <c r="E11" s="48" t="s">
        <v>43</v>
      </c>
      <c r="F11" s="42" t="s">
        <v>44</v>
      </c>
      <c r="G11" s="48" t="s">
        <v>55</v>
      </c>
      <c r="H11" s="43" t="s">
        <v>46</v>
      </c>
      <c r="I11" s="49"/>
      <c r="J11" s="45">
        <v>33.3</v>
      </c>
      <c r="K11" s="44">
        <v>23.2</v>
      </c>
      <c r="L11" s="35">
        <f t="shared" si="0"/>
        <v>0</v>
      </c>
      <c r="M11" s="34">
        <f t="shared" si="1"/>
        <v>0</v>
      </c>
      <c r="N11" s="52">
        <v>1</v>
      </c>
    </row>
    <row r="12" spans="1:14" s="20" customFormat="1" ht="53.25" customHeight="1">
      <c r="A12" s="51"/>
      <c r="B12" s="51"/>
      <c r="C12" s="48" t="s">
        <v>56</v>
      </c>
      <c r="D12" s="48" t="s">
        <v>54</v>
      </c>
      <c r="E12" s="48" t="s">
        <v>43</v>
      </c>
      <c r="F12" s="42" t="s">
        <v>44</v>
      </c>
      <c r="G12" s="48" t="s">
        <v>57</v>
      </c>
      <c r="H12" s="43" t="s">
        <v>46</v>
      </c>
      <c r="I12" s="49"/>
      <c r="J12" s="45">
        <v>33.3</v>
      </c>
      <c r="K12" s="44">
        <v>22.73</v>
      </c>
      <c r="L12" s="35">
        <f t="shared" si="0"/>
        <v>0</v>
      </c>
      <c r="M12" s="34">
        <f t="shared" si="1"/>
        <v>0</v>
      </c>
      <c r="N12" s="53"/>
    </row>
    <row r="13" spans="1:14" s="20" customFormat="1" ht="53.25" customHeight="1">
      <c r="A13" s="50">
        <v>364</v>
      </c>
      <c r="B13" s="50" t="s">
        <v>65</v>
      </c>
      <c r="C13" s="48" t="s">
        <v>58</v>
      </c>
      <c r="D13" s="48" t="s">
        <v>54</v>
      </c>
      <c r="E13" s="48" t="s">
        <v>43</v>
      </c>
      <c r="F13" s="42" t="s">
        <v>44</v>
      </c>
      <c r="G13" s="48" t="s">
        <v>59</v>
      </c>
      <c r="H13" s="43" t="s">
        <v>46</v>
      </c>
      <c r="I13" s="49"/>
      <c r="J13" s="45">
        <v>25.3</v>
      </c>
      <c r="K13" s="44">
        <v>16.46</v>
      </c>
      <c r="L13" s="35">
        <f t="shared" si="0"/>
        <v>0</v>
      </c>
      <c r="M13" s="34">
        <f t="shared" si="1"/>
        <v>0</v>
      </c>
      <c r="N13" s="52">
        <v>1</v>
      </c>
    </row>
    <row r="14" spans="1:14" s="20" customFormat="1" ht="53.25" customHeight="1">
      <c r="A14" s="51"/>
      <c r="B14" s="51"/>
      <c r="C14" s="48" t="s">
        <v>60</v>
      </c>
      <c r="D14" s="48" t="s">
        <v>54</v>
      </c>
      <c r="E14" s="48" t="s">
        <v>43</v>
      </c>
      <c r="F14" s="42" t="s">
        <v>44</v>
      </c>
      <c r="G14" s="48" t="s">
        <v>61</v>
      </c>
      <c r="H14" s="43" t="s">
        <v>46</v>
      </c>
      <c r="I14" s="49"/>
      <c r="J14" s="45">
        <v>25.3</v>
      </c>
      <c r="K14" s="44">
        <v>16.46</v>
      </c>
      <c r="L14" s="35">
        <f t="shared" si="0"/>
        <v>0</v>
      </c>
      <c r="M14" s="34">
        <f t="shared" si="1"/>
        <v>0</v>
      </c>
      <c r="N14" s="53"/>
    </row>
    <row r="15" spans="1:14" ht="24.75" customHeight="1">
      <c r="A15" s="54" t="s">
        <v>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27">
        <f>SUM(L7:L14)</f>
        <v>0</v>
      </c>
      <c r="M15" s="33">
        <f>SUM(M7:M14)</f>
        <v>0</v>
      </c>
      <c r="N15" s="47">
        <f>AVERAGE(N7:N14)</f>
        <v>1</v>
      </c>
    </row>
    <row r="16" spans="1:14" ht="24.75" customHeight="1">
      <c r="A16" s="54" t="s">
        <v>10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27">
        <f>L15*0.1</f>
        <v>0</v>
      </c>
      <c r="M16" s="33">
        <f>M15*0.1</f>
        <v>0</v>
      </c>
      <c r="N16" s="30"/>
    </row>
    <row r="17" spans="1:14" ht="24.75" customHeight="1">
      <c r="A17" s="54" t="s">
        <v>11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27">
        <f>L15+L16</f>
        <v>0</v>
      </c>
      <c r="M17" s="33">
        <f>M16+M15</f>
        <v>0</v>
      </c>
      <c r="N17" s="30"/>
    </row>
    <row r="23" spans="9:14" s="20" customFormat="1" ht="12.75">
      <c r="I23" s="28"/>
      <c r="J23" s="29"/>
      <c r="K23" s="29"/>
      <c r="L23" s="29"/>
      <c r="M23" s="29"/>
      <c r="N23" s="28"/>
    </row>
    <row r="26" ht="12.75">
      <c r="D26" s="20"/>
    </row>
  </sheetData>
  <sheetProtection/>
  <mergeCells count="17">
    <mergeCell ref="A17:K17"/>
    <mergeCell ref="A16:K16"/>
    <mergeCell ref="A2:N2"/>
    <mergeCell ref="A3:N3"/>
    <mergeCell ref="A15:K15"/>
    <mergeCell ref="A7:A8"/>
    <mergeCell ref="B7:B8"/>
    <mergeCell ref="A9:A10"/>
    <mergeCell ref="A11:A12"/>
    <mergeCell ref="A13:A14"/>
    <mergeCell ref="B9:B10"/>
    <mergeCell ref="B11:B12"/>
    <mergeCell ref="B13:B14"/>
    <mergeCell ref="N7:N8"/>
    <mergeCell ref="N9:N10"/>
    <mergeCell ref="N11:N12"/>
    <mergeCell ref="N13:N14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31" t="s">
        <v>12</v>
      </c>
      <c r="C2" s="31"/>
      <c r="D2" s="31"/>
      <c r="E2" s="32" t="s">
        <v>66</v>
      </c>
    </row>
    <row r="4" ht="15" thickBot="1"/>
    <row r="5" spans="2:7" ht="36.75" thickBot="1">
      <c r="B5" s="3" t="s">
        <v>13</v>
      </c>
      <c r="C5" s="4" t="s">
        <v>39</v>
      </c>
      <c r="E5" s="23" t="s">
        <v>31</v>
      </c>
      <c r="F5" s="24" t="s">
        <v>32</v>
      </c>
      <c r="G5" s="25" t="s">
        <v>33</v>
      </c>
    </row>
    <row r="6" spans="2:7" ht="15" thickBot="1">
      <c r="B6" s="5"/>
      <c r="C6" s="6"/>
      <c r="E6" s="10">
        <f>specifikacija!L15</f>
        <v>0</v>
      </c>
      <c r="F6" s="11">
        <f>specifikacija!M15</f>
        <v>0</v>
      </c>
      <c r="G6" s="12">
        <f>specifikacija!M17</f>
        <v>0</v>
      </c>
    </row>
    <row r="7" spans="2:7" ht="36.75" thickBot="1">
      <c r="B7" s="3" t="s">
        <v>14</v>
      </c>
      <c r="C7" s="7" t="s">
        <v>28</v>
      </c>
      <c r="E7" s="56" t="s">
        <v>34</v>
      </c>
      <c r="F7" s="57"/>
      <c r="G7" s="58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15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16</v>
      </c>
      <c r="C11" s="7" t="s">
        <v>20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17</v>
      </c>
      <c r="C13" s="4" t="s">
        <v>29</v>
      </c>
      <c r="E13" s="8" t="s">
        <v>22</v>
      </c>
      <c r="F13" s="26">
        <f>specifikacija!N15</f>
        <v>1</v>
      </c>
      <c r="G13" s="5"/>
    </row>
    <row r="14" spans="2:7" ht="14.25">
      <c r="B14" s="5"/>
      <c r="C14" s="6"/>
      <c r="E14" s="6"/>
      <c r="F14" s="6"/>
      <c r="G14" s="5"/>
    </row>
    <row r="15" spans="2:6" ht="32.25" customHeight="1">
      <c r="B15" s="3" t="s">
        <v>18</v>
      </c>
      <c r="C15" s="4" t="s">
        <v>40</v>
      </c>
      <c r="E15" s="8" t="s">
        <v>23</v>
      </c>
      <c r="F15" s="7" t="s">
        <v>21</v>
      </c>
    </row>
    <row r="16" spans="2:3" ht="14.25">
      <c r="B16" s="5"/>
      <c r="C16" s="6"/>
    </row>
    <row r="17" spans="2:3" ht="15">
      <c r="B17" s="21" t="s">
        <v>27</v>
      </c>
      <c r="C17" s="22" t="s">
        <v>30</v>
      </c>
    </row>
    <row r="18" spans="2:3" ht="14.25">
      <c r="B18" s="5"/>
      <c r="C18" s="6"/>
    </row>
    <row r="19" spans="2:3" ht="15">
      <c r="B19" s="3" t="s">
        <v>19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2020-12-08T14:24:47Z</dcterms:modified>
  <cp:category/>
  <cp:version/>
  <cp:contentType/>
  <cp:contentStatus/>
</cp:coreProperties>
</file>