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OSNJAKK\Deljeno\1. Javne Nabavke 2020\Plan\RFZO\Plan RFZO 2020\Plan 2020\Za upravni odbor\"/>
    </mc:Choice>
  </mc:AlternateContent>
  <bookViews>
    <workbookView xWindow="0" yWindow="0" windowWidth="28800" windowHeight="12000"/>
  </bookViews>
  <sheets>
    <sheet name="Plan RFZO 2020" sheetId="4" r:id="rId1"/>
  </sheets>
  <definedNames>
    <definedName name="_xlnm._FilterDatabase" localSheetId="0" hidden="1">'Plan RFZO 2020'!$A$1:$O$83</definedName>
    <definedName name="_xlnm.Print_Area" localSheetId="0">'Plan RFZO 2020'!$A$1:$O$84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G4" i="4"/>
  <c r="H4" i="4"/>
  <c r="E4" i="4"/>
  <c r="E26" i="4" l="1"/>
  <c r="E27" i="4"/>
  <c r="E24" i="4" l="1"/>
  <c r="E25" i="4"/>
  <c r="E84" i="4" l="1"/>
  <c r="E43" i="4"/>
  <c r="F82" i="4" l="1"/>
  <c r="G82" i="4"/>
  <c r="F29" i="4"/>
  <c r="G29" i="4"/>
  <c r="H29" i="4"/>
  <c r="G2" i="4" l="1"/>
  <c r="F2" i="4"/>
  <c r="E39" i="4"/>
  <c r="H82" i="4" l="1"/>
  <c r="E10" i="4"/>
  <c r="H2" i="4" l="1"/>
  <c r="E67" i="4"/>
  <c r="E66" i="4"/>
  <c r="E22" i="4" l="1"/>
  <c r="E32" i="4"/>
  <c r="E31" i="4" l="1"/>
  <c r="E30" i="4"/>
  <c r="E14" i="4"/>
  <c r="E75" i="4" l="1"/>
  <c r="E56" i="4"/>
  <c r="E57" i="4"/>
  <c r="E58" i="4"/>
  <c r="E59" i="4"/>
  <c r="E60" i="4"/>
  <c r="E61" i="4"/>
  <c r="E62" i="4"/>
  <c r="E63" i="4"/>
  <c r="E64" i="4"/>
  <c r="E65" i="4"/>
  <c r="E68" i="4"/>
  <c r="E69" i="4"/>
  <c r="E70" i="4"/>
  <c r="E71" i="4"/>
  <c r="E72" i="4"/>
  <c r="E73" i="4"/>
  <c r="E74" i="4"/>
  <c r="E12" i="4" l="1"/>
  <c r="E46" i="4" l="1"/>
  <c r="E47" i="4"/>
  <c r="E48" i="4"/>
  <c r="E49" i="4"/>
  <c r="E50" i="4"/>
  <c r="E51" i="4"/>
  <c r="E52" i="4"/>
  <c r="E53" i="4"/>
  <c r="E54" i="4"/>
  <c r="E55" i="4"/>
  <c r="E83" i="4"/>
  <c r="E82" i="4" s="1"/>
  <c r="E76" i="4"/>
  <c r="E77" i="4"/>
  <c r="E78" i="4"/>
  <c r="E79" i="4"/>
  <c r="E80" i="4"/>
  <c r="E40" i="4"/>
  <c r="E41" i="4"/>
  <c r="E42" i="4"/>
  <c r="E44" i="4"/>
  <c r="E45" i="4"/>
  <c r="E18" i="4"/>
  <c r="E19" i="4"/>
  <c r="E20" i="4"/>
  <c r="E21" i="4"/>
  <c r="E23" i="4"/>
  <c r="E33" i="4"/>
  <c r="E34" i="4"/>
  <c r="E35" i="4"/>
  <c r="E36" i="4"/>
  <c r="E37" i="4"/>
  <c r="E38" i="4"/>
  <c r="E15" i="4"/>
  <c r="E16" i="4"/>
  <c r="E17" i="4"/>
  <c r="E6" i="4"/>
  <c r="E7" i="4"/>
  <c r="E8" i="4"/>
  <c r="E9" i="4"/>
  <c r="E11" i="4"/>
  <c r="E13" i="4"/>
  <c r="E5" i="4"/>
  <c r="E29" i="4" l="1"/>
  <c r="E2" i="4" s="1"/>
</calcChain>
</file>

<file path=xl/sharedStrings.xml><?xml version="1.0" encoding="utf-8"?>
<sst xmlns="http://schemas.openxmlformats.org/spreadsheetml/2006/main" count="735" uniqueCount="293">
  <si>
    <t>Предмет набавке</t>
  </si>
  <si>
    <t>Врста предмета јавне набавке</t>
  </si>
  <si>
    <t>Општи речник набавки</t>
  </si>
  <si>
    <t>Процењена вредност (укупно)</t>
  </si>
  <si>
    <t>Процењена вредност за 2020. годину</t>
  </si>
  <si>
    <t>Процењена вредност за 2021. годину</t>
  </si>
  <si>
    <t>Конто</t>
  </si>
  <si>
    <t>Врста поступка</t>
  </si>
  <si>
    <t>Оквирни датум
Покретања поступка</t>
  </si>
  <si>
    <t>Оквирни датум
Закључења уговора</t>
  </si>
  <si>
    <t>Оквирни датум
Извршења уговора</t>
  </si>
  <si>
    <t xml:space="preserve">Намештај  </t>
  </si>
  <si>
    <t>добра</t>
  </si>
  <si>
    <t>Отворени</t>
  </si>
  <si>
    <t>Јавна набавка мале вредности</t>
  </si>
  <si>
    <t>Штампачи</t>
  </si>
  <si>
    <t>Копир апарати</t>
  </si>
  <si>
    <t>Антивирусни софтвер</t>
  </si>
  <si>
    <t>Отворени поступак</t>
  </si>
  <si>
    <t>XI 2020</t>
  </si>
  <si>
    <t>Софтвер</t>
  </si>
  <si>
    <t>VI 2020</t>
  </si>
  <si>
    <t>Лиценце</t>
  </si>
  <si>
    <t>V 2020</t>
  </si>
  <si>
    <t xml:space="preserve">Канцеларијски материјал (папирна конфенција - папир и коверте, обрасци и канцеларијска галантерија)  </t>
  </si>
  <si>
    <t>30192000 22800000</t>
  </si>
  <si>
    <t>VII 2020</t>
  </si>
  <si>
    <t>Тонери, фотокондуктори, инк-џет кертриџи, рибони, факс филмови</t>
  </si>
  <si>
    <t>XII 2020</t>
  </si>
  <si>
    <t xml:space="preserve">Погонска горива (бензин, дизел гориво, уља и мазива и остали материјал за превозна средства)  </t>
  </si>
  <si>
    <t>09100000</t>
  </si>
  <si>
    <t>Материјал за одржавање хигијене (хемијска средства за чишћење, инвентар за одржавање хигијене и остали материјал за одржавање хигијене</t>
  </si>
  <si>
    <t>24300000                   33772000 39830000  33711900 33760000</t>
  </si>
  <si>
    <t>Потрошни материјал за рачунарску опрему (тастатуре, мишеви, хард дискови, УТП, телефонски каблови, меморије, батерије за УПС, напајања, вентилатори)</t>
  </si>
  <si>
    <t>Лична заштитна опрема</t>
  </si>
  <si>
    <t>услуге</t>
  </si>
  <si>
    <t>Лож уље</t>
  </si>
  <si>
    <t>09135100</t>
  </si>
  <si>
    <t>X 2020</t>
  </si>
  <si>
    <t>Услуга заштите имовине (ФТО)</t>
  </si>
  <si>
    <t xml:space="preserve">Услуга чишћења (одржавања хигијене) </t>
  </si>
  <si>
    <t>VIII 2020</t>
  </si>
  <si>
    <t>Осигурање имовине и лица</t>
  </si>
  <si>
    <t>IV 2020</t>
  </si>
  <si>
    <t>Поправка и одржавање степенишне платформе за подизање инвалидских колица</t>
  </si>
  <si>
    <t>Текуће поправке и одржавање пословних објеката РФЗО</t>
  </si>
  <si>
    <t>Поправка и одржавање лифтова</t>
  </si>
  <si>
    <t>IX 2020</t>
  </si>
  <si>
    <t>Одржавање термотехничких инсталација</t>
  </si>
  <si>
    <t>Радови на комуникацијским инсталацијама (одржавање телефонске централе)</t>
  </si>
  <si>
    <t>Поправка и одржавање УПС-а</t>
  </si>
  <si>
    <t>III 2020</t>
  </si>
  <si>
    <t>III 2021</t>
  </si>
  <si>
    <t xml:space="preserve">Одржавање клима уређаја </t>
  </si>
  <si>
    <t>I 2021</t>
  </si>
  <si>
    <t>Сервис аутомобила</t>
  </si>
  <si>
    <t>Услуга одржавања економско-финансијског софтвера NEXTBIZ</t>
  </si>
  <si>
    <t>Преговарачки поступак без објављивања позива за подношење понуда</t>
  </si>
  <si>
    <t>Сервис система за складиштење података (Storag-e vnx 5300)</t>
  </si>
  <si>
    <t>Одржавање IBM шасија и сервера</t>
  </si>
  <si>
    <t>Одржавање HP кластера</t>
  </si>
  <si>
    <t xml:space="preserve">Годишње одржавање контакт центра </t>
  </si>
  <si>
    <t>Остале опште услуге</t>
  </si>
  <si>
    <t xml:space="preserve">Пројектовање </t>
  </si>
  <si>
    <t>Реконструкција и адаптација пословних објеката РФЗО</t>
  </si>
  <si>
    <t>радови</t>
  </si>
  <si>
    <t>45000000
45262700
45454000</t>
  </si>
  <si>
    <t>Услуге превоза и смештаја</t>
  </si>
  <si>
    <t>55000000           60000000          63510000</t>
  </si>
  <si>
    <t>Услуга превоза и смештаја за едукативно радне сусрете запослених у РФЗО</t>
  </si>
  <si>
    <t>Процењена вредност за 2022. годину</t>
  </si>
  <si>
    <t>III 2022</t>
  </si>
  <si>
    <t>I 2022</t>
  </si>
  <si>
    <t>V 2021</t>
  </si>
  <si>
    <t>VII 2021</t>
  </si>
  <si>
    <t>XII 2021</t>
  </si>
  <si>
    <t>X 2021</t>
  </si>
  <si>
    <t>VIII 2021</t>
  </si>
  <si>
    <t>IV 2021</t>
  </si>
  <si>
    <t>II 2021</t>
  </si>
  <si>
    <t>IX 2021</t>
  </si>
  <si>
    <t xml:space="preserve">Рачунарска опрема (рачунари, сервери, УПС) </t>
  </si>
  <si>
    <t>Обнова лиценце за ASA FirePower modul TAMC</t>
  </si>
  <si>
    <t>30125110 30125120</t>
  </si>
  <si>
    <t>Услуга мобилне телефоније</t>
  </si>
  <si>
    <t>Услуга фиксне телефоније</t>
  </si>
  <si>
    <t>X 2022</t>
  </si>
  <si>
    <t>Израда пројекта и одржавање видео надзора (све локације)</t>
  </si>
  <si>
    <t>Услуга одржавања система за управљање здравственим картицама</t>
  </si>
  <si>
    <t>Замена, унификација, функционална и техничка надоградња, постојећих софтверских система РФЗО</t>
  </si>
  <si>
    <t>Услуга "Cloud" за потребе развоја, интерног и корисничког тестирања постојећих и нових софтверских система РФЗО</t>
  </si>
  <si>
    <t>Имплементација система за откривање превара у интерним и екстерним пословним процесима РФЗО</t>
  </si>
  <si>
    <t>Услуга развоја софтверског система за матичну евиденцију и остваривање права РФЗО уз реинжењеринг постојећих пословних процеса и алгоритама на којима се заснивају сви подсистеми остваривања права на здравствену заштиту осигураних лица</t>
  </si>
  <si>
    <t>Услуга дигитализације исправе о здравственом осигурању и развој електронских сервиса за унапређење квалитета услуге остваривања права на здравствену заштиту осигураних лица</t>
  </si>
  <si>
    <t>Успостављање система за управљање идентитетом и приступом подацима РФЗО</t>
  </si>
  <si>
    <t>Услуга развоја нових софтверских система за потребе пословних процеса РФЗО у складу са потребама које није могуће предвидети</t>
  </si>
  <si>
    <t>V 2022</t>
  </si>
  <si>
    <t>VI 2022</t>
  </si>
  <si>
    <t>II 2022</t>
  </si>
  <si>
    <t>VII 2022</t>
  </si>
  <si>
    <t>VIII 2022</t>
  </si>
  <si>
    <t>Клима уређаји</t>
  </si>
  <si>
    <t xml:space="preserve">Надзор </t>
  </si>
  <si>
    <t>Средства и опрема за личну, узајамну и колективну заштиту од елементарних непогода и других несрећа</t>
  </si>
  <si>
    <t>Извођење громобранских инсталација на пословним објектима РФЗО</t>
  </si>
  <si>
    <t>Контрола и одржавање ПП апарата, система и хидраната</t>
  </si>
  <si>
    <t>Одржавање круга око пословне зграде Дирекције у летњим и зимским условима</t>
  </si>
  <si>
    <t>Услуга прања возила</t>
  </si>
  <si>
    <t>Израда Правилника РФЗО о превентивним мерама за безбедан и здрав рад на радном месту</t>
  </si>
  <si>
    <t>Услуге превођења</t>
  </si>
  <si>
    <t>512241</t>
  </si>
  <si>
    <t>30121100</t>
  </si>
  <si>
    <t>64212000</t>
  </si>
  <si>
    <t>421414</t>
  </si>
  <si>
    <t>64211000</t>
  </si>
  <si>
    <t>421411</t>
  </si>
  <si>
    <t>50313200</t>
  </si>
  <si>
    <t>425224</t>
  </si>
  <si>
    <t>77310000</t>
  </si>
  <si>
    <t>423911</t>
  </si>
  <si>
    <t>Ажурирање Акта о процени ризика</t>
  </si>
  <si>
    <t>XII 2022</t>
  </si>
  <si>
    <t>машине и опрема</t>
  </si>
  <si>
    <t>нематеријална имовина</t>
  </si>
  <si>
    <t>материјал</t>
  </si>
  <si>
    <t>стални трошкови</t>
  </si>
  <si>
    <t>текуће поправке и одржавање</t>
  </si>
  <si>
    <t>услуге по уговору</t>
  </si>
  <si>
    <t>зграде и грађевински објекти</t>
  </si>
  <si>
    <t>трошкови путовања</t>
  </si>
  <si>
    <t xml:space="preserve">Услуга одржавања дела софтверских система (11 модула) </t>
  </si>
  <si>
    <t>Сервис фотокопир апарата (за период од 24 месеца)</t>
  </si>
  <si>
    <t>Услуга одржавања софтверских система РФЗО (29 модула)</t>
  </si>
  <si>
    <t>Успостављање система за складиштење података РФЗО (data warehouse), бизнис интелигенције (business inteligence) и напредних аналитичких алата (data analytics)</t>
  </si>
  <si>
    <t>Услуга успостављања система за управљање документацијом (Document management system)</t>
  </si>
  <si>
    <t>Услуга успостављања платформе за размену података унутар РФЗО, као и између РФЗО и спољних корисника посредством система за подршку синхроним и асинхроним транспортним протоколима за позив функција пословних апликација РФЗО</t>
  </si>
  <si>
    <t>Успостављање безбедносно оперативног центра РФЗО (SOC - security operation center)</t>
  </si>
  <si>
    <t>Угаљ и дрва</t>
  </si>
  <si>
    <t>нематеријална имовина 
услуге по уговору</t>
  </si>
  <si>
    <t>09111100 09111400</t>
  </si>
  <si>
    <t>421222 
421223</t>
  </si>
  <si>
    <t>72267000</t>
  </si>
  <si>
    <t>48760000</t>
  </si>
  <si>
    <t>48620000</t>
  </si>
  <si>
    <t>72267000 48311100</t>
  </si>
  <si>
    <t>72262000 48620000 72210000 72266000</t>
  </si>
  <si>
    <t>Дигитализација паприних докумената, физичко архивирање</t>
  </si>
  <si>
    <t>71242000</t>
  </si>
  <si>
    <t xml:space="preserve">72222300 </t>
  </si>
  <si>
    <t>72266000 72267000 48311100</t>
  </si>
  <si>
    <t>Услуга одржавања софтверског система намењеног напредном извештавању у вези са ефикаснијим управљањем и контролом трошкова лечења осигураних лица</t>
  </si>
  <si>
    <t>72252000</t>
  </si>
  <si>
    <t xml:space="preserve">Рачунарска опрема за примарни и секундарни дата центар са услугом имплементације </t>
  </si>
  <si>
    <t>30200000 72222300 72228000</t>
  </si>
  <si>
    <t>машине и опрема 
услуге по уговору</t>
  </si>
  <si>
    <t>ДОБРА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</si>
  <si>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</si>
  <si>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</si>
  <si>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</si>
  <si>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</si>
  <si>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</si>
  <si>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</si>
  <si>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</si>
  <si>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</si>
  <si>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</si>
  <si>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</si>
  <si>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</si>
  <si>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</si>
  <si>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</si>
  <si>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</si>
  <si>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</si>
  <si>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</si>
  <si>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</si>
  <si>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</si>
  <si>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</si>
  <si>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</si>
  <si>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</si>
  <si>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УСЛУГЕ</t>
  </si>
  <si>
    <t>2.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</si>
  <si>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</si>
  <si>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</si>
  <si>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</si>
  <si>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</si>
  <si>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</si>
  <si>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</si>
  <si>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</si>
  <si>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</si>
  <si>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</si>
  <si>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</si>
  <si>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</si>
  <si>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</si>
  <si>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</si>
  <si>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</si>
  <si>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</si>
  <si>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</si>
  <si>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</si>
  <si>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</si>
  <si>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</si>
  <si>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</si>
  <si>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</si>
  <si>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</si>
  <si>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</si>
  <si>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</si>
  <si>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</si>
  <si>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</si>
  <si>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</si>
  <si>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</si>
  <si>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</si>
  <si>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</si>
  <si>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</si>
  <si>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</si>
  <si>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</si>
  <si>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</si>
  <si>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</si>
  <si>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</si>
  <si>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</si>
  <si>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</si>
  <si>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</si>
  <si>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</si>
  <si>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</si>
  <si>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</si>
  <si>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</si>
  <si>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</si>
  <si>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</si>
  <si>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</si>
  <si>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</si>
  <si>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</si>
  <si>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</si>
  <si>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</si>
  <si>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РАДОВИ</t>
  </si>
  <si>
    <t>3.</t>
  </si>
  <si>
    <t>3.1</t>
  </si>
  <si>
    <t>33192160                                     44511120                        44511310                        44511400                        44512300                44511500             44512200             31212200</t>
  </si>
  <si>
    <t>90711100</t>
  </si>
  <si>
    <t>98342000</t>
  </si>
  <si>
    <t>71317200</t>
  </si>
  <si>
    <t>IV 2022</t>
  </si>
  <si>
    <t>33000000</t>
  </si>
  <si>
    <t>2.36</t>
  </si>
  <si>
    <t>Материјал за перитонеумску дијализу у кућним условима</t>
  </si>
  <si>
    <t>471212</t>
  </si>
  <si>
    <t>услуге дијализе</t>
  </si>
  <si>
    <t>Сензори, апарати и трансмитери за континуирано праћење нивоа шећера</t>
  </si>
  <si>
    <t>VIIII 2020</t>
  </si>
  <si>
    <t>II 2023</t>
  </si>
  <si>
    <t xml:space="preserve">Назив конта </t>
  </si>
  <si>
    <t xml:space="preserve">УКУПНО: ДОБРА, УСЛУГЕ И РАДОВИ </t>
  </si>
  <si>
    <t>33196000</t>
  </si>
  <si>
    <t>Јавне набавке за које су планиране обавезе у 2021. и 2022. години реализоваће се у складу са обезбеђеним финансијским средствима у Финансијском плану за 2021. и 2022.годину</t>
  </si>
  <si>
    <t xml:space="preserve">Напомена </t>
  </si>
  <si>
    <t xml:space="preserve">Успостављање информационог система за спровођење инструкције за управљање финансирањем здравствене заштите и контроле трошкова лечења осигураних лица РФЗО у примарној, секундарној и терцијарној здравственој заштити, обједињено робно и материјално књиговодство са аутоматизованим процесом од поручивања, одобравања, до књижења улазних рачуна са пратећом документацијом (нови економско-финансијски систем РФЗО) </t>
  </si>
  <si>
    <t xml:space="preserve">Услуга координатора за безбедност и здравље на раду приликом реконструкције објеката </t>
  </si>
  <si>
    <t>VI 2021</t>
  </si>
  <si>
    <t>471215</t>
  </si>
  <si>
    <t>423599</t>
  </si>
  <si>
    <t>423212</t>
  </si>
  <si>
    <t>423599
511451</t>
  </si>
  <si>
    <t>2.52</t>
  </si>
  <si>
    <t>Лекови и медицинска средства у ЗУ (део апроприације за секундарну и терцијарну здравствену заштиту)</t>
  </si>
  <si>
    <t>3.2</t>
  </si>
  <si>
    <t xml:space="preserve">текуће поправке и одржавање </t>
  </si>
  <si>
    <t>515192</t>
  </si>
  <si>
    <t>515111</t>
  </si>
  <si>
    <t>515111                423599</t>
  </si>
  <si>
    <t xml:space="preserve">515111               423212 </t>
  </si>
  <si>
    <t>515111               423599</t>
  </si>
  <si>
    <t xml:space="preserve">425281  
</t>
  </si>
  <si>
    <t>511321</t>
  </si>
  <si>
    <t xml:space="preserve">Отворени </t>
  </si>
  <si>
    <t>Услуга организовања семинара за потребе запослених лица РФЗО, која раде на пословима примене међународних споразума</t>
  </si>
  <si>
    <t>Поступак јавне набавке се спроводи ради закључења оквирног споразума. Јавна набавка спроводиће се за период од 2 (две) године. Неопходно именовање грађанског надзорника</t>
  </si>
  <si>
    <t>Поправка громобранских инсталација на пословним објектима РФЗО</t>
  </si>
  <si>
    <t>50531000</t>
  </si>
  <si>
    <t>45312311 31216100</t>
  </si>
  <si>
    <t>426811
426913
426919</t>
  </si>
  <si>
    <t>512222               423212</t>
  </si>
  <si>
    <t xml:space="preserve">Поступак јавне набавке се спроводи ради закључења оквирног споразума. Јавна набавка спроводиће се за период од 2 (две) године. </t>
  </si>
  <si>
    <t>1.</t>
  </si>
  <si>
    <t>Јавне набавке за које су планиране обавезе у 2021. години реализоваће се у складу са обезбеђеним финансијским средствима у Финансијском плану за 2021. годину</t>
  </si>
  <si>
    <t xml:space="preserve">   </t>
  </si>
  <si>
    <t>1.22</t>
  </si>
  <si>
    <t>1.23</t>
  </si>
  <si>
    <t>Инхалатор, компресорски, са прописаним деловима инхалатора - црево за инхалатор, распрашивач, наставак за уста, филтер и силиконска маска</t>
  </si>
  <si>
    <t>Аудиопроцесор за осигурана лица са имплантираним БАХА системом</t>
  </si>
  <si>
    <t xml:space="preserve"> V 2020</t>
  </si>
  <si>
    <t>1.24</t>
  </si>
  <si>
    <t>Прозивно редоследни систем за филијале и испоставе РФЗО</t>
  </si>
  <si>
    <t>Проширење функционалности електронског рецепта за потребе РФЗО</t>
  </si>
  <si>
    <t>32340000</t>
  </si>
  <si>
    <t>72260000</t>
  </si>
  <si>
    <t>Јавне набавке за које су планиране обавезе у 2021. години реализоваће се у складу са обезбеђеним финансијским средствима у Финансијском плану за 2021.</t>
  </si>
  <si>
    <t xml:space="preserve">Јавне набавке за које су планиране обавезе у 2021, 2022. и 2023 години реализоваће се у складу са обезбеђеним финансијским средствима у Финансијском плану за 2021,  2022. и 2023. годину
 </t>
  </si>
  <si>
    <t>У процењеној вредности за 2022. годину за набавку под бројем 2.8 је приказан и део процењене вредности за 2023. годину (4.583.333,33 дин.)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</si>
</sst>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Fill="1" applyBorder="1" applyAlignment="1">
      <alignment vertical="center" textRotation="90" wrapText="1"/>
    </xf>
    <xf numFmtId="4" fontId="2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="70" zoomScaleNormal="70" zoomScalePageLayoutView="55" workbookViewId="0">
      <selection activeCell="G16" sqref="G16"/>
    </sheetView>
  </sheetViews>
  <sheetFormatPr defaultRowHeight="15" x14ac:dyDescent="0.25"/>
  <cols>
    <col min="1" max="1" width="6.5703125" style="11" customWidth="1"/>
    <col min="2" max="2" width="51.5703125" style="37" customWidth="1"/>
    <col min="3" max="3" width="19.140625" style="11" bestFit="1" customWidth="1"/>
    <col min="4" max="4" width="18.140625" style="11" customWidth="1"/>
    <col min="5" max="5" width="23" style="11" customWidth="1"/>
    <col min="6" max="6" width="24" style="11" customWidth="1"/>
    <col min="7" max="7" width="22.7109375" style="11" customWidth="1"/>
    <col min="8" max="8" width="28.42578125" style="11" bestFit="1" customWidth="1"/>
    <col min="9" max="9" width="18.42578125" style="11" customWidth="1"/>
    <col min="10" max="10" width="21.7109375" style="11" customWidth="1"/>
    <col min="11" max="11" width="20.42578125" style="11" customWidth="1"/>
    <col min="12" max="14" width="16.140625" style="11" customWidth="1"/>
    <col min="15" max="15" width="26" style="42" customWidth="1"/>
  </cols>
  <sheetData>
    <row r="1" spans="1:15" s="27" customFormat="1" ht="53.25" customHeight="1" x14ac:dyDescent="0.25">
      <c r="A1" s="5" t="s">
        <v>279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7" t="s">
        <v>5</v>
      </c>
      <c r="H1" s="7" t="s">
        <v>70</v>
      </c>
      <c r="I1" s="7" t="s">
        <v>245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249</v>
      </c>
    </row>
    <row r="2" spans="1:15" s="27" customFormat="1" ht="33" customHeight="1" x14ac:dyDescent="0.25">
      <c r="A2" s="12"/>
      <c r="B2" s="9" t="s">
        <v>246</v>
      </c>
      <c r="C2" s="8"/>
      <c r="D2" s="8"/>
      <c r="E2" s="14">
        <f>SUM(E4+E29+E82)</f>
        <v>7044391000</v>
      </c>
      <c r="F2" s="14">
        <f>SUM(F4+F29+F82)</f>
        <v>1606285666.6399999</v>
      </c>
      <c r="G2" s="14">
        <f>SUM(G4+G29+G82)</f>
        <v>3809787000</v>
      </c>
      <c r="H2" s="14">
        <f t="shared" ref="H2" si="0">SUM(H4+H29+H82)</f>
        <v>1628318333.3600001</v>
      </c>
      <c r="I2" s="13"/>
      <c r="J2" s="8"/>
      <c r="K2" s="8"/>
      <c r="L2" s="8"/>
      <c r="M2" s="8"/>
      <c r="N2" s="8"/>
      <c r="O2" s="6"/>
    </row>
    <row r="3" spans="1:15" s="27" customFormat="1" x14ac:dyDescent="0.25">
      <c r="A3" s="12"/>
      <c r="B3" s="8"/>
      <c r="C3" s="8"/>
      <c r="D3" s="8"/>
      <c r="E3" s="13"/>
      <c r="F3" s="13"/>
      <c r="G3" s="13"/>
      <c r="H3" s="13"/>
      <c r="I3" s="13"/>
      <c r="J3" s="8"/>
      <c r="K3" s="8"/>
      <c r="L3" s="8"/>
      <c r="M3" s="8"/>
      <c r="N3" s="8"/>
      <c r="O3" s="6"/>
    </row>
    <row r="4" spans="1:15" s="27" customFormat="1" ht="18" x14ac:dyDescent="0.25">
      <c r="A4" s="24" t="s">
        <v>277</v>
      </c>
      <c r="B4" s="9" t="s">
        <v>155</v>
      </c>
      <c r="C4" s="9"/>
      <c r="D4" s="9"/>
      <c r="E4" s="14">
        <f>SUM(E5:E28)</f>
        <v>2728535000</v>
      </c>
      <c r="F4" s="14">
        <f t="shared" ref="F4:H4" si="1">SUM(F5:F28)</f>
        <v>588551666.63999999</v>
      </c>
      <c r="G4" s="14">
        <f t="shared" si="1"/>
        <v>1377900000</v>
      </c>
      <c r="H4" s="14">
        <f t="shared" si="1"/>
        <v>762083333.36000001</v>
      </c>
      <c r="I4" s="14"/>
      <c r="J4" s="9"/>
      <c r="K4" s="9"/>
      <c r="L4" s="9"/>
      <c r="M4" s="9"/>
      <c r="N4" s="9"/>
      <c r="O4" s="38"/>
    </row>
    <row r="5" spans="1:15" s="27" customFormat="1" ht="28.5" customHeight="1" x14ac:dyDescent="0.25">
      <c r="A5" s="15" t="s">
        <v>156</v>
      </c>
      <c r="B5" s="34" t="s">
        <v>11</v>
      </c>
      <c r="C5" s="25" t="s">
        <v>12</v>
      </c>
      <c r="D5" s="25">
        <v>39100000</v>
      </c>
      <c r="E5" s="3">
        <f>F5+G5+H5</f>
        <v>18000000</v>
      </c>
      <c r="F5" s="3">
        <v>18000000</v>
      </c>
      <c r="G5" s="3">
        <v>0</v>
      </c>
      <c r="H5" s="3">
        <v>0</v>
      </c>
      <c r="I5" s="3" t="s">
        <v>122</v>
      </c>
      <c r="J5" s="25">
        <v>512211</v>
      </c>
      <c r="K5" s="25" t="s">
        <v>13</v>
      </c>
      <c r="L5" s="25" t="s">
        <v>51</v>
      </c>
      <c r="M5" s="25" t="s">
        <v>23</v>
      </c>
      <c r="N5" s="25" t="s">
        <v>41</v>
      </c>
      <c r="O5" s="51" t="s">
        <v>248</v>
      </c>
    </row>
    <row r="6" spans="1:15" s="27" customFormat="1" x14ac:dyDescent="0.25">
      <c r="A6" s="15" t="s">
        <v>157</v>
      </c>
      <c r="B6" s="34" t="s">
        <v>101</v>
      </c>
      <c r="C6" s="25" t="s">
        <v>12</v>
      </c>
      <c r="D6" s="25">
        <v>42512200</v>
      </c>
      <c r="E6" s="3">
        <f t="shared" ref="E6:E64" si="2">F6+G6+H6</f>
        <v>3000000</v>
      </c>
      <c r="F6" s="3">
        <v>3000000</v>
      </c>
      <c r="G6" s="3">
        <v>0</v>
      </c>
      <c r="H6" s="3">
        <v>0</v>
      </c>
      <c r="I6" s="3" t="s">
        <v>122</v>
      </c>
      <c r="J6" s="25">
        <v>512251</v>
      </c>
      <c r="K6" s="25" t="s">
        <v>13</v>
      </c>
      <c r="L6" s="25" t="s">
        <v>51</v>
      </c>
      <c r="M6" s="25" t="s">
        <v>43</v>
      </c>
      <c r="N6" s="25" t="s">
        <v>21</v>
      </c>
      <c r="O6" s="51"/>
    </row>
    <row r="7" spans="1:15" s="27" customFormat="1" ht="28.5" x14ac:dyDescent="0.25">
      <c r="A7" s="15" t="s">
        <v>158</v>
      </c>
      <c r="B7" s="34" t="s">
        <v>16</v>
      </c>
      <c r="C7" s="25" t="s">
        <v>12</v>
      </c>
      <c r="D7" s="25" t="s">
        <v>111</v>
      </c>
      <c r="E7" s="3">
        <f t="shared" si="2"/>
        <v>2180000</v>
      </c>
      <c r="F7" s="3">
        <v>2180000</v>
      </c>
      <c r="G7" s="3">
        <v>0</v>
      </c>
      <c r="H7" s="3">
        <v>0</v>
      </c>
      <c r="I7" s="3" t="s">
        <v>122</v>
      </c>
      <c r="J7" s="25" t="s">
        <v>110</v>
      </c>
      <c r="K7" s="25" t="s">
        <v>14</v>
      </c>
      <c r="L7" s="25" t="s">
        <v>51</v>
      </c>
      <c r="M7" s="25" t="s">
        <v>43</v>
      </c>
      <c r="N7" s="25" t="s">
        <v>21</v>
      </c>
      <c r="O7" s="51"/>
    </row>
    <row r="8" spans="1:15" s="27" customFormat="1" x14ac:dyDescent="0.25">
      <c r="A8" s="15" t="s">
        <v>159</v>
      </c>
      <c r="B8" s="34" t="s">
        <v>81</v>
      </c>
      <c r="C8" s="25" t="s">
        <v>12</v>
      </c>
      <c r="D8" s="25">
        <v>30200000</v>
      </c>
      <c r="E8" s="3">
        <f t="shared" si="2"/>
        <v>120000000</v>
      </c>
      <c r="F8" s="3">
        <v>20000000</v>
      </c>
      <c r="G8" s="3">
        <v>100000000</v>
      </c>
      <c r="H8" s="3">
        <v>0</v>
      </c>
      <c r="I8" s="3" t="s">
        <v>122</v>
      </c>
      <c r="J8" s="25">
        <v>512221</v>
      </c>
      <c r="K8" s="25" t="s">
        <v>13</v>
      </c>
      <c r="L8" s="25" t="s">
        <v>41</v>
      </c>
      <c r="M8" s="25" t="s">
        <v>38</v>
      </c>
      <c r="N8" s="25" t="s">
        <v>78</v>
      </c>
      <c r="O8" s="51"/>
    </row>
    <row r="9" spans="1:15" s="27" customFormat="1" x14ac:dyDescent="0.25">
      <c r="A9" s="15" t="s">
        <v>160</v>
      </c>
      <c r="B9" s="34" t="s">
        <v>15</v>
      </c>
      <c r="C9" s="25" t="s">
        <v>12</v>
      </c>
      <c r="D9" s="25">
        <v>30232000</v>
      </c>
      <c r="E9" s="3">
        <f t="shared" si="2"/>
        <v>5000000</v>
      </c>
      <c r="F9" s="3">
        <v>5000000</v>
      </c>
      <c r="G9" s="3">
        <v>0</v>
      </c>
      <c r="H9" s="3">
        <v>0</v>
      </c>
      <c r="I9" s="3" t="s">
        <v>122</v>
      </c>
      <c r="J9" s="25">
        <v>512222</v>
      </c>
      <c r="K9" s="25" t="s">
        <v>13</v>
      </c>
      <c r="L9" s="25" t="s">
        <v>26</v>
      </c>
      <c r="M9" s="25" t="s">
        <v>47</v>
      </c>
      <c r="N9" s="25" t="s">
        <v>28</v>
      </c>
      <c r="O9" s="51"/>
    </row>
    <row r="10" spans="1:15" s="27" customFormat="1" ht="42.75" x14ac:dyDescent="0.25">
      <c r="A10" s="15" t="s">
        <v>161</v>
      </c>
      <c r="B10" s="34" t="s">
        <v>152</v>
      </c>
      <c r="C10" s="25" t="s">
        <v>12</v>
      </c>
      <c r="D10" s="25" t="s">
        <v>153</v>
      </c>
      <c r="E10" s="3">
        <f t="shared" si="2"/>
        <v>246000000</v>
      </c>
      <c r="F10" s="3">
        <v>62600000</v>
      </c>
      <c r="G10" s="3">
        <v>183400000</v>
      </c>
      <c r="H10" s="3">
        <v>0</v>
      </c>
      <c r="I10" s="3" t="s">
        <v>154</v>
      </c>
      <c r="J10" s="25" t="s">
        <v>275</v>
      </c>
      <c r="K10" s="25" t="s">
        <v>13</v>
      </c>
      <c r="L10" s="25" t="s">
        <v>51</v>
      </c>
      <c r="M10" s="25" t="s">
        <v>23</v>
      </c>
      <c r="N10" s="25" t="s">
        <v>252</v>
      </c>
      <c r="O10" s="51"/>
    </row>
    <row r="11" spans="1:15" s="27" customFormat="1" ht="28.5" x14ac:dyDescent="0.25">
      <c r="A11" s="15" t="s">
        <v>162</v>
      </c>
      <c r="B11" s="34" t="s">
        <v>17</v>
      </c>
      <c r="C11" s="25" t="s">
        <v>12</v>
      </c>
      <c r="D11" s="25">
        <v>48760000</v>
      </c>
      <c r="E11" s="3">
        <f t="shared" si="2"/>
        <v>2500000</v>
      </c>
      <c r="F11" s="3">
        <v>2500000</v>
      </c>
      <c r="G11" s="3">
        <v>0</v>
      </c>
      <c r="H11" s="3">
        <v>0</v>
      </c>
      <c r="I11" s="3" t="s">
        <v>123</v>
      </c>
      <c r="J11" s="25">
        <v>515111</v>
      </c>
      <c r="K11" s="25" t="s">
        <v>18</v>
      </c>
      <c r="L11" s="25" t="s">
        <v>47</v>
      </c>
      <c r="M11" s="25" t="s">
        <v>19</v>
      </c>
      <c r="N11" s="25" t="s">
        <v>19</v>
      </c>
      <c r="O11" s="51"/>
    </row>
    <row r="12" spans="1:15" s="27" customFormat="1" ht="28.5" x14ac:dyDescent="0.25">
      <c r="A12" s="15" t="s">
        <v>163</v>
      </c>
      <c r="B12" s="34" t="s">
        <v>20</v>
      </c>
      <c r="C12" s="25" t="s">
        <v>12</v>
      </c>
      <c r="D12" s="25" t="s">
        <v>143</v>
      </c>
      <c r="E12" s="3">
        <f t="shared" si="2"/>
        <v>14305000</v>
      </c>
      <c r="F12" s="3">
        <v>14305000</v>
      </c>
      <c r="G12" s="3">
        <v>0</v>
      </c>
      <c r="H12" s="3">
        <v>0</v>
      </c>
      <c r="I12" s="3" t="s">
        <v>123</v>
      </c>
      <c r="J12" s="25" t="s">
        <v>262</v>
      </c>
      <c r="K12" s="25" t="s">
        <v>18</v>
      </c>
      <c r="L12" s="25" t="s">
        <v>43</v>
      </c>
      <c r="M12" s="25" t="s">
        <v>21</v>
      </c>
      <c r="N12" s="25" t="s">
        <v>21</v>
      </c>
      <c r="O12" s="51"/>
    </row>
    <row r="13" spans="1:15" s="27" customFormat="1" ht="28.5" x14ac:dyDescent="0.25">
      <c r="A13" s="15" t="s">
        <v>164</v>
      </c>
      <c r="B13" s="34" t="s">
        <v>22</v>
      </c>
      <c r="C13" s="25" t="s">
        <v>12</v>
      </c>
      <c r="D13" s="25" t="s">
        <v>142</v>
      </c>
      <c r="E13" s="3">
        <f t="shared" si="2"/>
        <v>1500000</v>
      </c>
      <c r="F13" s="3">
        <v>1500000</v>
      </c>
      <c r="G13" s="3">
        <v>0</v>
      </c>
      <c r="H13" s="3">
        <v>0</v>
      </c>
      <c r="I13" s="3" t="s">
        <v>123</v>
      </c>
      <c r="J13" s="25" t="s">
        <v>261</v>
      </c>
      <c r="K13" s="25" t="s">
        <v>18</v>
      </c>
      <c r="L13" s="25" t="s">
        <v>51</v>
      </c>
      <c r="M13" s="25" t="s">
        <v>23</v>
      </c>
      <c r="N13" s="25" t="s">
        <v>23</v>
      </c>
      <c r="O13" s="51"/>
    </row>
    <row r="14" spans="1:15" s="27" customFormat="1" ht="28.5" x14ac:dyDescent="0.25">
      <c r="A14" s="15" t="s">
        <v>165</v>
      </c>
      <c r="B14" s="34" t="s">
        <v>82</v>
      </c>
      <c r="C14" s="25" t="s">
        <v>12</v>
      </c>
      <c r="D14" s="25">
        <v>48760000</v>
      </c>
      <c r="E14" s="3">
        <f t="shared" si="2"/>
        <v>1000000</v>
      </c>
      <c r="F14" s="3">
        <v>1000000</v>
      </c>
      <c r="G14" s="3">
        <v>0</v>
      </c>
      <c r="H14" s="3">
        <v>0</v>
      </c>
      <c r="I14" s="3" t="s">
        <v>123</v>
      </c>
      <c r="J14" s="25" t="s">
        <v>261</v>
      </c>
      <c r="K14" s="25" t="s">
        <v>18</v>
      </c>
      <c r="L14" s="25" t="s">
        <v>51</v>
      </c>
      <c r="M14" s="25" t="s">
        <v>23</v>
      </c>
      <c r="N14" s="25" t="s">
        <v>23</v>
      </c>
      <c r="O14" s="51"/>
    </row>
    <row r="15" spans="1:15" s="27" customFormat="1" ht="42.75" x14ac:dyDescent="0.25">
      <c r="A15" s="15" t="s">
        <v>166</v>
      </c>
      <c r="B15" s="34" t="s">
        <v>24</v>
      </c>
      <c r="C15" s="25" t="s">
        <v>12</v>
      </c>
      <c r="D15" s="25" t="s">
        <v>25</v>
      </c>
      <c r="E15" s="3">
        <f t="shared" si="2"/>
        <v>25000000</v>
      </c>
      <c r="F15" s="3">
        <v>5000000</v>
      </c>
      <c r="G15" s="3">
        <v>20000000</v>
      </c>
      <c r="H15" s="3">
        <v>0</v>
      </c>
      <c r="I15" s="3" t="s">
        <v>124</v>
      </c>
      <c r="J15" s="25">
        <v>426111</v>
      </c>
      <c r="K15" s="25" t="s">
        <v>13</v>
      </c>
      <c r="L15" s="25" t="s">
        <v>26</v>
      </c>
      <c r="M15" s="25" t="s">
        <v>38</v>
      </c>
      <c r="N15" s="25" t="s">
        <v>76</v>
      </c>
      <c r="O15" s="51"/>
    </row>
    <row r="16" spans="1:15" s="28" customFormat="1" ht="71.25" x14ac:dyDescent="0.25">
      <c r="A16" s="15" t="s">
        <v>167</v>
      </c>
      <c r="B16" s="34" t="s">
        <v>31</v>
      </c>
      <c r="C16" s="26" t="s">
        <v>12</v>
      </c>
      <c r="D16" s="26" t="s">
        <v>32</v>
      </c>
      <c r="E16" s="3">
        <f t="shared" si="2"/>
        <v>5000000</v>
      </c>
      <c r="F16" s="3">
        <v>3500000</v>
      </c>
      <c r="G16" s="3">
        <v>1500000</v>
      </c>
      <c r="H16" s="1">
        <v>0</v>
      </c>
      <c r="I16" s="1" t="s">
        <v>124</v>
      </c>
      <c r="J16" s="26">
        <v>426819</v>
      </c>
      <c r="K16" s="26" t="s">
        <v>14</v>
      </c>
      <c r="L16" s="26" t="s">
        <v>51</v>
      </c>
      <c r="M16" s="26" t="s">
        <v>43</v>
      </c>
      <c r="N16" s="26" t="s">
        <v>78</v>
      </c>
      <c r="O16" s="51"/>
    </row>
    <row r="17" spans="1:15" s="28" customFormat="1" ht="42.75" x14ac:dyDescent="0.25">
      <c r="A17" s="15" t="s">
        <v>168</v>
      </c>
      <c r="B17" s="34" t="s">
        <v>29</v>
      </c>
      <c r="C17" s="26" t="s">
        <v>12</v>
      </c>
      <c r="D17" s="26" t="s">
        <v>30</v>
      </c>
      <c r="E17" s="1">
        <f t="shared" si="2"/>
        <v>25000000</v>
      </c>
      <c r="F17" s="1">
        <v>11000000</v>
      </c>
      <c r="G17" s="1">
        <v>14000000</v>
      </c>
      <c r="H17" s="1">
        <v>0</v>
      </c>
      <c r="I17" s="1" t="s">
        <v>124</v>
      </c>
      <c r="J17" s="26">
        <v>426411</v>
      </c>
      <c r="K17" s="26" t="s">
        <v>13</v>
      </c>
      <c r="L17" s="26" t="s">
        <v>43</v>
      </c>
      <c r="M17" s="26" t="s">
        <v>26</v>
      </c>
      <c r="N17" s="26" t="s">
        <v>74</v>
      </c>
      <c r="O17" s="51"/>
    </row>
    <row r="18" spans="1:15" s="28" customFormat="1" ht="28.5" x14ac:dyDescent="0.25">
      <c r="A18" s="15" t="s">
        <v>169</v>
      </c>
      <c r="B18" s="34" t="s">
        <v>34</v>
      </c>
      <c r="C18" s="26" t="s">
        <v>12</v>
      </c>
      <c r="D18" s="26">
        <v>18143000</v>
      </c>
      <c r="E18" s="1">
        <f t="shared" si="2"/>
        <v>3000000</v>
      </c>
      <c r="F18" s="1">
        <v>3000000</v>
      </c>
      <c r="G18" s="1">
        <v>0</v>
      </c>
      <c r="H18" s="1">
        <v>0</v>
      </c>
      <c r="I18" s="1" t="s">
        <v>124</v>
      </c>
      <c r="J18" s="26">
        <v>426124</v>
      </c>
      <c r="K18" s="25" t="s">
        <v>14</v>
      </c>
      <c r="L18" s="26" t="s">
        <v>51</v>
      </c>
      <c r="M18" s="26" t="s">
        <v>23</v>
      </c>
      <c r="N18" s="26" t="s">
        <v>26</v>
      </c>
      <c r="O18" s="51"/>
    </row>
    <row r="19" spans="1:15" s="28" customFormat="1" ht="114" x14ac:dyDescent="0.25">
      <c r="A19" s="15" t="s">
        <v>170</v>
      </c>
      <c r="B19" s="34" t="s">
        <v>103</v>
      </c>
      <c r="C19" s="26" t="s">
        <v>12</v>
      </c>
      <c r="D19" s="26" t="s">
        <v>232</v>
      </c>
      <c r="E19" s="1">
        <f t="shared" si="2"/>
        <v>3500000</v>
      </c>
      <c r="F19" s="1">
        <v>3500000</v>
      </c>
      <c r="G19" s="1">
        <v>0</v>
      </c>
      <c r="H19" s="1">
        <v>0</v>
      </c>
      <c r="I19" s="1" t="s">
        <v>124</v>
      </c>
      <c r="J19" s="25" t="s">
        <v>274</v>
      </c>
      <c r="K19" s="25" t="s">
        <v>14</v>
      </c>
      <c r="L19" s="26" t="s">
        <v>51</v>
      </c>
      <c r="M19" s="26" t="s">
        <v>43</v>
      </c>
      <c r="N19" s="25" t="s">
        <v>21</v>
      </c>
      <c r="O19" s="51"/>
    </row>
    <row r="20" spans="1:15" s="28" customFormat="1" ht="28.5" x14ac:dyDescent="0.25">
      <c r="A20" s="15" t="s">
        <v>171</v>
      </c>
      <c r="B20" s="34" t="s">
        <v>27</v>
      </c>
      <c r="C20" s="26" t="s">
        <v>12</v>
      </c>
      <c r="D20" s="26" t="s">
        <v>83</v>
      </c>
      <c r="E20" s="1">
        <f t="shared" si="2"/>
        <v>40000000</v>
      </c>
      <c r="F20" s="1">
        <v>0</v>
      </c>
      <c r="G20" s="1">
        <v>35000000</v>
      </c>
      <c r="H20" s="1">
        <v>5000000</v>
      </c>
      <c r="I20" s="1" t="s">
        <v>124</v>
      </c>
      <c r="J20" s="26">
        <v>426111</v>
      </c>
      <c r="K20" s="26" t="s">
        <v>13</v>
      </c>
      <c r="L20" s="26" t="s">
        <v>28</v>
      </c>
      <c r="M20" s="26" t="s">
        <v>79</v>
      </c>
      <c r="N20" s="26" t="s">
        <v>98</v>
      </c>
      <c r="O20" s="51"/>
    </row>
    <row r="21" spans="1:15" s="28" customFormat="1" ht="57" x14ac:dyDescent="0.25">
      <c r="A21" s="15" t="s">
        <v>172</v>
      </c>
      <c r="B21" s="34" t="s">
        <v>33</v>
      </c>
      <c r="C21" s="26" t="s">
        <v>12</v>
      </c>
      <c r="D21" s="26">
        <v>30237000</v>
      </c>
      <c r="E21" s="1">
        <f t="shared" si="2"/>
        <v>5000000</v>
      </c>
      <c r="F21" s="1">
        <v>5000000</v>
      </c>
      <c r="G21" s="1">
        <v>0</v>
      </c>
      <c r="H21" s="1">
        <v>0</v>
      </c>
      <c r="I21" s="1" t="s">
        <v>124</v>
      </c>
      <c r="J21" s="26">
        <v>426911</v>
      </c>
      <c r="K21" s="26" t="s">
        <v>14</v>
      </c>
      <c r="L21" s="26" t="s">
        <v>51</v>
      </c>
      <c r="M21" s="26" t="s">
        <v>23</v>
      </c>
      <c r="N21" s="26" t="s">
        <v>26</v>
      </c>
      <c r="O21" s="51"/>
    </row>
    <row r="22" spans="1:15" s="28" customFormat="1" ht="28.5" x14ac:dyDescent="0.25">
      <c r="A22" s="15" t="s">
        <v>173</v>
      </c>
      <c r="B22" s="22" t="s">
        <v>137</v>
      </c>
      <c r="C22" s="26" t="s">
        <v>12</v>
      </c>
      <c r="D22" s="26" t="s">
        <v>139</v>
      </c>
      <c r="E22" s="1">
        <f t="shared" si="2"/>
        <v>2550000</v>
      </c>
      <c r="F22" s="1">
        <v>2550000</v>
      </c>
      <c r="G22" s="1">
        <v>0</v>
      </c>
      <c r="H22" s="1">
        <v>0</v>
      </c>
      <c r="I22" s="1" t="s">
        <v>125</v>
      </c>
      <c r="J22" s="26" t="s">
        <v>140</v>
      </c>
      <c r="K22" s="26" t="s">
        <v>14</v>
      </c>
      <c r="L22" s="25" t="s">
        <v>26</v>
      </c>
      <c r="M22" s="25" t="s">
        <v>41</v>
      </c>
      <c r="N22" s="25" t="s">
        <v>41</v>
      </c>
      <c r="O22" s="51"/>
    </row>
    <row r="23" spans="1:15" s="28" customFormat="1" ht="28.5" x14ac:dyDescent="0.25">
      <c r="A23" s="15" t="s">
        <v>174</v>
      </c>
      <c r="B23" s="34" t="s">
        <v>36</v>
      </c>
      <c r="C23" s="26" t="s">
        <v>12</v>
      </c>
      <c r="D23" s="26" t="s">
        <v>37</v>
      </c>
      <c r="E23" s="1">
        <f t="shared" si="2"/>
        <v>5000000</v>
      </c>
      <c r="F23" s="1">
        <v>2000000</v>
      </c>
      <c r="G23" s="1">
        <v>3000000</v>
      </c>
      <c r="H23" s="1">
        <v>0</v>
      </c>
      <c r="I23" s="1" t="s">
        <v>125</v>
      </c>
      <c r="J23" s="26">
        <v>421224</v>
      </c>
      <c r="K23" s="26" t="s">
        <v>14</v>
      </c>
      <c r="L23" s="25" t="s">
        <v>243</v>
      </c>
      <c r="M23" s="25" t="s">
        <v>47</v>
      </c>
      <c r="N23" s="25" t="s">
        <v>80</v>
      </c>
      <c r="O23" s="51"/>
    </row>
    <row r="24" spans="1:15" s="28" customFormat="1" ht="128.25" customHeight="1" x14ac:dyDescent="0.25">
      <c r="A24" s="15" t="s">
        <v>175</v>
      </c>
      <c r="B24" s="34" t="s">
        <v>239</v>
      </c>
      <c r="C24" s="26" t="s">
        <v>12</v>
      </c>
      <c r="D24" s="26" t="s">
        <v>237</v>
      </c>
      <c r="E24" s="1">
        <f t="shared" si="2"/>
        <v>1600000000</v>
      </c>
      <c r="F24" s="1">
        <v>133333333.3</v>
      </c>
      <c r="G24" s="1">
        <v>800000000</v>
      </c>
      <c r="H24" s="1">
        <v>666666666.70000005</v>
      </c>
      <c r="I24" s="1" t="s">
        <v>241</v>
      </c>
      <c r="J24" s="26" t="s">
        <v>240</v>
      </c>
      <c r="K24" s="26" t="s">
        <v>13</v>
      </c>
      <c r="L24" s="25" t="s">
        <v>26</v>
      </c>
      <c r="M24" s="26" t="s">
        <v>38</v>
      </c>
      <c r="N24" s="26" t="s">
        <v>86</v>
      </c>
      <c r="O24" s="39" t="s">
        <v>270</v>
      </c>
    </row>
    <row r="25" spans="1:15" s="28" customFormat="1" ht="126" customHeight="1" x14ac:dyDescent="0.25">
      <c r="A25" s="15" t="s">
        <v>176</v>
      </c>
      <c r="B25" s="34" t="s">
        <v>242</v>
      </c>
      <c r="C25" s="26" t="s">
        <v>12</v>
      </c>
      <c r="D25" s="34" t="s">
        <v>247</v>
      </c>
      <c r="E25" s="1">
        <f t="shared" si="2"/>
        <v>434000000</v>
      </c>
      <c r="F25" s="16">
        <v>126583333.34</v>
      </c>
      <c r="G25" s="16">
        <v>217000000</v>
      </c>
      <c r="H25" s="16">
        <v>90416666.659999996</v>
      </c>
      <c r="I25" s="3" t="s">
        <v>258</v>
      </c>
      <c r="J25" s="17" t="s">
        <v>253</v>
      </c>
      <c r="K25" s="26" t="s">
        <v>13</v>
      </c>
      <c r="L25" s="26" t="s">
        <v>51</v>
      </c>
      <c r="M25" s="26" t="s">
        <v>23</v>
      </c>
      <c r="N25" s="26" t="s">
        <v>96</v>
      </c>
      <c r="O25" s="39" t="s">
        <v>276</v>
      </c>
    </row>
    <row r="26" spans="1:15" s="28" customFormat="1" ht="128.25" x14ac:dyDescent="0.25">
      <c r="A26" s="15" t="s">
        <v>280</v>
      </c>
      <c r="B26" s="34" t="s">
        <v>282</v>
      </c>
      <c r="C26" s="30" t="s">
        <v>12</v>
      </c>
      <c r="D26" s="34" t="s">
        <v>247</v>
      </c>
      <c r="E26" s="1">
        <f t="shared" si="2"/>
        <v>12000000</v>
      </c>
      <c r="F26" s="16">
        <v>8000000</v>
      </c>
      <c r="G26" s="16">
        <v>4000000</v>
      </c>
      <c r="H26" s="16">
        <v>0</v>
      </c>
      <c r="I26" s="3" t="s">
        <v>258</v>
      </c>
      <c r="J26" s="33" t="s">
        <v>253</v>
      </c>
      <c r="K26" s="32" t="s">
        <v>13</v>
      </c>
      <c r="L26" s="32" t="s">
        <v>51</v>
      </c>
      <c r="M26" s="30" t="s">
        <v>23</v>
      </c>
      <c r="N26" s="31" t="s">
        <v>73</v>
      </c>
      <c r="O26" s="39" t="s">
        <v>290</v>
      </c>
    </row>
    <row r="27" spans="1:15" s="28" customFormat="1" ht="128.25" x14ac:dyDescent="0.25">
      <c r="A27" s="15" t="s">
        <v>281</v>
      </c>
      <c r="B27" s="34" t="s">
        <v>283</v>
      </c>
      <c r="C27" s="30" t="s">
        <v>12</v>
      </c>
      <c r="D27" s="34" t="s">
        <v>247</v>
      </c>
      <c r="E27" s="1">
        <f t="shared" si="2"/>
        <v>5000000</v>
      </c>
      <c r="F27" s="16">
        <v>5000000</v>
      </c>
      <c r="G27" s="16">
        <v>0</v>
      </c>
      <c r="H27" s="16">
        <v>0</v>
      </c>
      <c r="I27" s="3" t="s">
        <v>258</v>
      </c>
      <c r="J27" s="33" t="s">
        <v>253</v>
      </c>
      <c r="K27" s="32" t="s">
        <v>13</v>
      </c>
      <c r="L27" s="32" t="s">
        <v>51</v>
      </c>
      <c r="M27" s="32" t="s">
        <v>23</v>
      </c>
      <c r="N27" s="44" t="s">
        <v>19</v>
      </c>
      <c r="O27" s="49"/>
    </row>
    <row r="28" spans="1:15" s="28" customFormat="1" ht="111" customHeight="1" x14ac:dyDescent="0.25">
      <c r="A28" s="15" t="s">
        <v>285</v>
      </c>
      <c r="B28" s="34" t="s">
        <v>286</v>
      </c>
      <c r="C28" s="35" t="s">
        <v>12</v>
      </c>
      <c r="D28" s="34" t="s">
        <v>288</v>
      </c>
      <c r="E28" s="1">
        <v>150000000</v>
      </c>
      <c r="F28" s="16">
        <v>150000000</v>
      </c>
      <c r="G28" s="16">
        <v>0</v>
      </c>
      <c r="H28" s="16">
        <v>0</v>
      </c>
      <c r="I28" s="3" t="s">
        <v>122</v>
      </c>
      <c r="J28" s="17" t="s">
        <v>110</v>
      </c>
      <c r="K28" s="35" t="s">
        <v>13</v>
      </c>
      <c r="L28" s="35" t="s">
        <v>51</v>
      </c>
      <c r="M28" s="35" t="s">
        <v>23</v>
      </c>
      <c r="N28" s="44" t="s">
        <v>28</v>
      </c>
      <c r="O28" s="41"/>
    </row>
    <row r="29" spans="1:15" s="29" customFormat="1" ht="18.75" x14ac:dyDescent="0.3">
      <c r="A29" s="18" t="s">
        <v>178</v>
      </c>
      <c r="B29" s="36" t="s">
        <v>177</v>
      </c>
      <c r="C29" s="10"/>
      <c r="D29" s="10"/>
      <c r="E29" s="19">
        <f>SUM(E30:E81)</f>
        <v>4262856000</v>
      </c>
      <c r="F29" s="19">
        <f t="shared" ref="F29:H29" si="3">SUM(F30:F81)</f>
        <v>972734000</v>
      </c>
      <c r="G29" s="19">
        <f t="shared" si="3"/>
        <v>2423887000</v>
      </c>
      <c r="H29" s="19">
        <f t="shared" si="3"/>
        <v>866235000</v>
      </c>
      <c r="I29" s="4"/>
      <c r="J29" s="20"/>
      <c r="K29" s="10"/>
      <c r="L29" s="10"/>
      <c r="M29" s="10"/>
      <c r="N29" s="10"/>
      <c r="O29" s="50"/>
    </row>
    <row r="30" spans="1:15" s="27" customFormat="1" ht="57" customHeight="1" x14ac:dyDescent="0.25">
      <c r="A30" s="15" t="s">
        <v>179</v>
      </c>
      <c r="B30" s="34" t="s">
        <v>134</v>
      </c>
      <c r="C30" s="26" t="s">
        <v>35</v>
      </c>
      <c r="D30" s="25" t="s">
        <v>144</v>
      </c>
      <c r="E30" s="3">
        <f>F30+G30+H30</f>
        <v>140000000</v>
      </c>
      <c r="F30" s="3">
        <v>61000000</v>
      </c>
      <c r="G30" s="3">
        <v>79000000</v>
      </c>
      <c r="H30" s="3">
        <v>0</v>
      </c>
      <c r="I30" s="3" t="s">
        <v>138</v>
      </c>
      <c r="J30" s="17" t="s">
        <v>263</v>
      </c>
      <c r="K30" s="26" t="s">
        <v>13</v>
      </c>
      <c r="L30" s="35" t="s">
        <v>51</v>
      </c>
      <c r="M30" s="35" t="s">
        <v>23</v>
      </c>
      <c r="N30" s="43" t="s">
        <v>73</v>
      </c>
      <c r="O30" s="52" t="s">
        <v>291</v>
      </c>
    </row>
    <row r="31" spans="1:15" s="27" customFormat="1" ht="57" x14ac:dyDescent="0.25">
      <c r="A31" s="15" t="s">
        <v>180</v>
      </c>
      <c r="B31" s="34" t="s">
        <v>89</v>
      </c>
      <c r="C31" s="26" t="s">
        <v>35</v>
      </c>
      <c r="D31" s="25" t="s">
        <v>145</v>
      </c>
      <c r="E31" s="3">
        <f>F31+G31+H31</f>
        <v>450000000</v>
      </c>
      <c r="F31" s="3">
        <v>130500000</v>
      </c>
      <c r="G31" s="3">
        <v>216000000</v>
      </c>
      <c r="H31" s="3">
        <v>103500000</v>
      </c>
      <c r="I31" s="3" t="s">
        <v>138</v>
      </c>
      <c r="J31" s="17" t="s">
        <v>264</v>
      </c>
      <c r="K31" s="26" t="s">
        <v>13</v>
      </c>
      <c r="L31" s="35" t="s">
        <v>51</v>
      </c>
      <c r="M31" s="35" t="s">
        <v>284</v>
      </c>
      <c r="N31" s="43" t="s">
        <v>96</v>
      </c>
      <c r="O31" s="53"/>
    </row>
    <row r="32" spans="1:15" s="27" customFormat="1" ht="85.5" x14ac:dyDescent="0.25">
      <c r="A32" s="15" t="s">
        <v>181</v>
      </c>
      <c r="B32" s="34" t="s">
        <v>135</v>
      </c>
      <c r="C32" s="26" t="s">
        <v>35</v>
      </c>
      <c r="D32" s="25" t="s">
        <v>145</v>
      </c>
      <c r="E32" s="3">
        <f>F32+G32+H32</f>
        <v>407000000</v>
      </c>
      <c r="F32" s="3">
        <v>108000000</v>
      </c>
      <c r="G32" s="3">
        <v>194500000</v>
      </c>
      <c r="H32" s="1">
        <v>104500000</v>
      </c>
      <c r="I32" s="3" t="s">
        <v>138</v>
      </c>
      <c r="J32" s="17" t="s">
        <v>265</v>
      </c>
      <c r="K32" s="26" t="s">
        <v>13</v>
      </c>
      <c r="L32" s="35" t="s">
        <v>51</v>
      </c>
      <c r="M32" s="35" t="s">
        <v>23</v>
      </c>
      <c r="N32" s="43" t="s">
        <v>97</v>
      </c>
      <c r="O32" s="53"/>
    </row>
    <row r="33" spans="1:15" s="28" customFormat="1" x14ac:dyDescent="0.25">
      <c r="A33" s="15" t="s">
        <v>182</v>
      </c>
      <c r="B33" s="34" t="s">
        <v>39</v>
      </c>
      <c r="C33" s="26" t="s">
        <v>35</v>
      </c>
      <c r="D33" s="26">
        <v>79710000</v>
      </c>
      <c r="E33" s="1">
        <f>F33+G33+H33</f>
        <v>80000000</v>
      </c>
      <c r="F33" s="1">
        <v>50000000</v>
      </c>
      <c r="G33" s="1">
        <v>30000000</v>
      </c>
      <c r="H33" s="1">
        <v>0</v>
      </c>
      <c r="I33" s="1" t="s">
        <v>125</v>
      </c>
      <c r="J33" s="26">
        <v>421323</v>
      </c>
      <c r="K33" s="26" t="s">
        <v>13</v>
      </c>
      <c r="L33" s="26" t="s">
        <v>51</v>
      </c>
      <c r="M33" s="26" t="s">
        <v>23</v>
      </c>
      <c r="N33" s="43" t="s">
        <v>73</v>
      </c>
      <c r="O33" s="53"/>
    </row>
    <row r="34" spans="1:15" s="28" customFormat="1" x14ac:dyDescent="0.25">
      <c r="A34" s="15" t="s">
        <v>183</v>
      </c>
      <c r="B34" s="34" t="s">
        <v>40</v>
      </c>
      <c r="C34" s="26" t="s">
        <v>35</v>
      </c>
      <c r="D34" s="26">
        <v>90910000</v>
      </c>
      <c r="E34" s="1">
        <f t="shared" si="2"/>
        <v>80950000</v>
      </c>
      <c r="F34" s="1">
        <v>30000000</v>
      </c>
      <c r="G34" s="1">
        <v>50950000</v>
      </c>
      <c r="H34" s="1">
        <v>0</v>
      </c>
      <c r="I34" s="1" t="s">
        <v>125</v>
      </c>
      <c r="J34" s="26">
        <v>421325</v>
      </c>
      <c r="K34" s="26" t="s">
        <v>13</v>
      </c>
      <c r="L34" s="26" t="s">
        <v>23</v>
      </c>
      <c r="M34" s="26" t="s">
        <v>41</v>
      </c>
      <c r="N34" s="43" t="s">
        <v>77</v>
      </c>
      <c r="O34" s="53"/>
    </row>
    <row r="35" spans="1:15" s="28" customFormat="1" ht="28.5" x14ac:dyDescent="0.25">
      <c r="A35" s="15" t="s">
        <v>184</v>
      </c>
      <c r="B35" s="34" t="s">
        <v>42</v>
      </c>
      <c r="C35" s="26" t="s">
        <v>35</v>
      </c>
      <c r="D35" s="26">
        <v>66510000</v>
      </c>
      <c r="E35" s="1">
        <f t="shared" si="2"/>
        <v>3200000</v>
      </c>
      <c r="F35" s="1">
        <v>1100000</v>
      </c>
      <c r="G35" s="1">
        <v>2100000</v>
      </c>
      <c r="H35" s="1">
        <v>0</v>
      </c>
      <c r="I35" s="1" t="s">
        <v>125</v>
      </c>
      <c r="J35" s="26">
        <v>421510</v>
      </c>
      <c r="K35" s="26" t="s">
        <v>14</v>
      </c>
      <c r="L35" s="26" t="s">
        <v>21</v>
      </c>
      <c r="M35" s="26" t="s">
        <v>41</v>
      </c>
      <c r="N35" s="43" t="s">
        <v>77</v>
      </c>
      <c r="O35" s="53"/>
    </row>
    <row r="36" spans="1:15" s="28" customFormat="1" x14ac:dyDescent="0.25">
      <c r="A36" s="15" t="s">
        <v>185</v>
      </c>
      <c r="B36" s="34" t="s">
        <v>84</v>
      </c>
      <c r="C36" s="26" t="s">
        <v>35</v>
      </c>
      <c r="D36" s="26" t="s">
        <v>112</v>
      </c>
      <c r="E36" s="1">
        <f t="shared" si="2"/>
        <v>8500000</v>
      </c>
      <c r="F36" s="1">
        <v>2480000</v>
      </c>
      <c r="G36" s="1">
        <v>4250000</v>
      </c>
      <c r="H36" s="1">
        <v>1770000</v>
      </c>
      <c r="I36" s="1" t="s">
        <v>125</v>
      </c>
      <c r="J36" s="26" t="s">
        <v>113</v>
      </c>
      <c r="K36" s="26" t="s">
        <v>13</v>
      </c>
      <c r="L36" s="26" t="s">
        <v>51</v>
      </c>
      <c r="M36" s="26" t="s">
        <v>23</v>
      </c>
      <c r="N36" s="43" t="s">
        <v>96</v>
      </c>
      <c r="O36" s="53"/>
    </row>
    <row r="37" spans="1:15" s="28" customFormat="1" x14ac:dyDescent="0.25">
      <c r="A37" s="15" t="s">
        <v>186</v>
      </c>
      <c r="B37" s="34" t="s">
        <v>85</v>
      </c>
      <c r="C37" s="26" t="s">
        <v>35</v>
      </c>
      <c r="D37" s="26" t="s">
        <v>114</v>
      </c>
      <c r="E37" s="1">
        <f t="shared" si="2"/>
        <v>26000000</v>
      </c>
      <c r="F37" s="1">
        <v>0</v>
      </c>
      <c r="G37" s="1">
        <v>10840000</v>
      </c>
      <c r="H37" s="1">
        <v>15160000</v>
      </c>
      <c r="I37" s="1" t="s">
        <v>125</v>
      </c>
      <c r="J37" s="26" t="s">
        <v>115</v>
      </c>
      <c r="K37" s="26" t="s">
        <v>13</v>
      </c>
      <c r="L37" s="26" t="s">
        <v>19</v>
      </c>
      <c r="M37" s="26" t="s">
        <v>79</v>
      </c>
      <c r="N37" s="43" t="s">
        <v>244</v>
      </c>
      <c r="O37" s="53"/>
    </row>
    <row r="38" spans="1:15" s="28" customFormat="1" ht="28.5" x14ac:dyDescent="0.25">
      <c r="A38" s="15" t="s">
        <v>187</v>
      </c>
      <c r="B38" s="34" t="s">
        <v>44</v>
      </c>
      <c r="C38" s="25" t="s">
        <v>35</v>
      </c>
      <c r="D38" s="25">
        <v>50750000</v>
      </c>
      <c r="E38" s="3">
        <f t="shared" si="2"/>
        <v>300000</v>
      </c>
      <c r="F38" s="3">
        <v>0</v>
      </c>
      <c r="G38" s="3">
        <v>275000</v>
      </c>
      <c r="H38" s="3">
        <v>25000</v>
      </c>
      <c r="I38" s="3" t="s">
        <v>126</v>
      </c>
      <c r="J38" s="25">
        <v>425119</v>
      </c>
      <c r="K38" s="26" t="s">
        <v>14</v>
      </c>
      <c r="L38" s="25" t="s">
        <v>19</v>
      </c>
      <c r="M38" s="25" t="s">
        <v>28</v>
      </c>
      <c r="N38" s="44" t="s">
        <v>75</v>
      </c>
      <c r="O38" s="53"/>
    </row>
    <row r="39" spans="1:15" s="27" customFormat="1" ht="28.5" x14ac:dyDescent="0.25">
      <c r="A39" s="15" t="s">
        <v>188</v>
      </c>
      <c r="B39" s="34" t="s">
        <v>45</v>
      </c>
      <c r="C39" s="25" t="s">
        <v>35</v>
      </c>
      <c r="D39" s="25">
        <v>45000000</v>
      </c>
      <c r="E39" s="3">
        <f>F39+G39+H39</f>
        <v>50000000</v>
      </c>
      <c r="F39" s="3">
        <v>25000000</v>
      </c>
      <c r="G39" s="3">
        <v>25000000</v>
      </c>
      <c r="H39" s="3">
        <v>0</v>
      </c>
      <c r="I39" s="3" t="s">
        <v>126</v>
      </c>
      <c r="J39" s="25">
        <v>425111</v>
      </c>
      <c r="K39" s="25" t="s">
        <v>13</v>
      </c>
      <c r="L39" s="25" t="s">
        <v>43</v>
      </c>
      <c r="M39" s="25" t="s">
        <v>26</v>
      </c>
      <c r="N39" s="44" t="s">
        <v>74</v>
      </c>
      <c r="O39" s="53"/>
    </row>
    <row r="40" spans="1:15" s="28" customFormat="1" ht="28.5" x14ac:dyDescent="0.25">
      <c r="A40" s="15" t="s">
        <v>189</v>
      </c>
      <c r="B40" s="34" t="s">
        <v>46</v>
      </c>
      <c r="C40" s="25" t="s">
        <v>35</v>
      </c>
      <c r="D40" s="25">
        <v>50750000</v>
      </c>
      <c r="E40" s="3">
        <f t="shared" si="2"/>
        <v>2000000</v>
      </c>
      <c r="F40" s="3">
        <v>500000</v>
      </c>
      <c r="G40" s="3">
        <v>1500000</v>
      </c>
      <c r="H40" s="3">
        <v>0</v>
      </c>
      <c r="I40" s="3" t="s">
        <v>126</v>
      </c>
      <c r="J40" s="25">
        <v>425119</v>
      </c>
      <c r="K40" s="26" t="s">
        <v>14</v>
      </c>
      <c r="L40" s="25" t="s">
        <v>26</v>
      </c>
      <c r="M40" s="25" t="s">
        <v>38</v>
      </c>
      <c r="N40" s="44" t="s">
        <v>76</v>
      </c>
      <c r="O40" s="53"/>
    </row>
    <row r="41" spans="1:15" s="28" customFormat="1" ht="28.5" x14ac:dyDescent="0.25">
      <c r="A41" s="15" t="s">
        <v>190</v>
      </c>
      <c r="B41" s="34" t="s">
        <v>48</v>
      </c>
      <c r="C41" s="25" t="s">
        <v>35</v>
      </c>
      <c r="D41" s="25">
        <v>42512000</v>
      </c>
      <c r="E41" s="3">
        <f t="shared" si="2"/>
        <v>6500000</v>
      </c>
      <c r="F41" s="3">
        <v>3000000</v>
      </c>
      <c r="G41" s="3">
        <v>3500000</v>
      </c>
      <c r="H41" s="3">
        <v>0</v>
      </c>
      <c r="I41" s="3" t="s">
        <v>126</v>
      </c>
      <c r="J41" s="25">
        <v>425119</v>
      </c>
      <c r="K41" s="26" t="s">
        <v>13</v>
      </c>
      <c r="L41" s="25" t="s">
        <v>26</v>
      </c>
      <c r="M41" s="25" t="s">
        <v>47</v>
      </c>
      <c r="N41" s="44" t="s">
        <v>80</v>
      </c>
      <c r="O41" s="53"/>
    </row>
    <row r="42" spans="1:15" s="28" customFormat="1" ht="28.5" x14ac:dyDescent="0.25">
      <c r="A42" s="15" t="s">
        <v>191</v>
      </c>
      <c r="B42" s="34" t="s">
        <v>53</v>
      </c>
      <c r="C42" s="25" t="s">
        <v>35</v>
      </c>
      <c r="D42" s="25">
        <v>50730000</v>
      </c>
      <c r="E42" s="3">
        <f t="shared" si="2"/>
        <v>4000000</v>
      </c>
      <c r="F42" s="3">
        <v>0</v>
      </c>
      <c r="G42" s="3">
        <v>3800000</v>
      </c>
      <c r="H42" s="3">
        <v>200000</v>
      </c>
      <c r="I42" s="3" t="s">
        <v>126</v>
      </c>
      <c r="J42" s="25">
        <v>425119</v>
      </c>
      <c r="K42" s="26" t="s">
        <v>14</v>
      </c>
      <c r="L42" s="26" t="s">
        <v>28</v>
      </c>
      <c r="M42" s="26" t="s">
        <v>52</v>
      </c>
      <c r="N42" s="43" t="s">
        <v>71</v>
      </c>
      <c r="O42" s="53"/>
    </row>
    <row r="43" spans="1:15" s="28" customFormat="1" ht="28.5" x14ac:dyDescent="0.25">
      <c r="A43" s="15" t="s">
        <v>192</v>
      </c>
      <c r="B43" s="34" t="s">
        <v>271</v>
      </c>
      <c r="C43" s="25" t="s">
        <v>35</v>
      </c>
      <c r="D43" s="25" t="s">
        <v>272</v>
      </c>
      <c r="E43" s="3">
        <f t="shared" si="2"/>
        <v>5000000</v>
      </c>
      <c r="F43" s="3">
        <v>3000000</v>
      </c>
      <c r="G43" s="3">
        <v>2000000</v>
      </c>
      <c r="H43" s="3">
        <v>0</v>
      </c>
      <c r="I43" s="3" t="s">
        <v>260</v>
      </c>
      <c r="J43" s="25" t="s">
        <v>266</v>
      </c>
      <c r="K43" s="26" t="s">
        <v>13</v>
      </c>
      <c r="L43" s="25" t="s">
        <v>51</v>
      </c>
      <c r="M43" s="25" t="s">
        <v>23</v>
      </c>
      <c r="N43" s="44" t="s">
        <v>73</v>
      </c>
      <c r="O43" s="53"/>
    </row>
    <row r="44" spans="1:15" s="28" customFormat="1" ht="28.5" x14ac:dyDescent="0.25">
      <c r="A44" s="15" t="s">
        <v>193</v>
      </c>
      <c r="B44" s="34" t="s">
        <v>105</v>
      </c>
      <c r="C44" s="25" t="s">
        <v>35</v>
      </c>
      <c r="D44" s="25">
        <v>35110000</v>
      </c>
      <c r="E44" s="3">
        <f t="shared" si="2"/>
        <v>5000000</v>
      </c>
      <c r="F44" s="3">
        <v>0</v>
      </c>
      <c r="G44" s="3">
        <v>4800000</v>
      </c>
      <c r="H44" s="3">
        <v>200000</v>
      </c>
      <c r="I44" s="3" t="s">
        <v>126</v>
      </c>
      <c r="J44" s="25">
        <v>425281</v>
      </c>
      <c r="K44" s="26" t="s">
        <v>14</v>
      </c>
      <c r="L44" s="26" t="s">
        <v>28</v>
      </c>
      <c r="M44" s="26" t="s">
        <v>78</v>
      </c>
      <c r="N44" s="43" t="s">
        <v>236</v>
      </c>
      <c r="O44" s="53"/>
    </row>
    <row r="45" spans="1:15" s="28" customFormat="1" ht="28.5" x14ac:dyDescent="0.25">
      <c r="A45" s="15" t="s">
        <v>194</v>
      </c>
      <c r="B45" s="34" t="s">
        <v>55</v>
      </c>
      <c r="C45" s="25" t="s">
        <v>35</v>
      </c>
      <c r="D45" s="25">
        <v>34110000</v>
      </c>
      <c r="E45" s="3">
        <f t="shared" si="2"/>
        <v>10000000</v>
      </c>
      <c r="F45" s="3">
        <v>4000000</v>
      </c>
      <c r="G45" s="3">
        <v>6000000</v>
      </c>
      <c r="H45" s="3">
        <v>0</v>
      </c>
      <c r="I45" s="3" t="s">
        <v>126</v>
      </c>
      <c r="J45" s="25">
        <v>425210</v>
      </c>
      <c r="K45" s="26" t="s">
        <v>13</v>
      </c>
      <c r="L45" s="25" t="s">
        <v>23</v>
      </c>
      <c r="M45" s="25" t="s">
        <v>41</v>
      </c>
      <c r="N45" s="44" t="s">
        <v>77</v>
      </c>
      <c r="O45" s="53"/>
    </row>
    <row r="46" spans="1:15" s="27" customFormat="1" ht="28.5" x14ac:dyDescent="0.25">
      <c r="A46" s="15" t="s">
        <v>195</v>
      </c>
      <c r="B46" s="34" t="s">
        <v>131</v>
      </c>
      <c r="C46" s="25" t="s">
        <v>35</v>
      </c>
      <c r="D46" s="25" t="s">
        <v>116</v>
      </c>
      <c r="E46" s="3">
        <f t="shared" si="2"/>
        <v>9000000</v>
      </c>
      <c r="F46" s="3">
        <v>1500000</v>
      </c>
      <c r="G46" s="3">
        <v>4500000</v>
      </c>
      <c r="H46" s="3">
        <v>3000000</v>
      </c>
      <c r="I46" s="3" t="s">
        <v>126</v>
      </c>
      <c r="J46" s="25" t="s">
        <v>117</v>
      </c>
      <c r="K46" s="26" t="s">
        <v>13</v>
      </c>
      <c r="L46" s="25" t="s">
        <v>23</v>
      </c>
      <c r="M46" s="25" t="s">
        <v>41</v>
      </c>
      <c r="N46" s="44" t="s">
        <v>100</v>
      </c>
      <c r="O46" s="53"/>
    </row>
    <row r="47" spans="1:15" s="28" customFormat="1" ht="28.5" x14ac:dyDescent="0.25">
      <c r="A47" s="15" t="s">
        <v>196</v>
      </c>
      <c r="B47" s="34" t="s">
        <v>49</v>
      </c>
      <c r="C47" s="26" t="s">
        <v>35</v>
      </c>
      <c r="D47" s="26">
        <v>50000000</v>
      </c>
      <c r="E47" s="1">
        <f t="shared" si="2"/>
        <v>1300000</v>
      </c>
      <c r="F47" s="1">
        <v>300000</v>
      </c>
      <c r="G47" s="1">
        <v>900000</v>
      </c>
      <c r="H47" s="1">
        <v>100000</v>
      </c>
      <c r="I47" s="1" t="s">
        <v>126</v>
      </c>
      <c r="J47" s="26">
        <v>425223</v>
      </c>
      <c r="K47" s="26" t="s">
        <v>14</v>
      </c>
      <c r="L47" s="26" t="s">
        <v>26</v>
      </c>
      <c r="M47" s="26" t="s">
        <v>41</v>
      </c>
      <c r="N47" s="43" t="s">
        <v>98</v>
      </c>
      <c r="O47" s="53"/>
    </row>
    <row r="48" spans="1:15" s="28" customFormat="1" ht="28.5" x14ac:dyDescent="0.25">
      <c r="A48" s="15" t="s">
        <v>197</v>
      </c>
      <c r="B48" s="34" t="s">
        <v>50</v>
      </c>
      <c r="C48" s="26" t="s">
        <v>35</v>
      </c>
      <c r="D48" s="26">
        <v>50000000</v>
      </c>
      <c r="E48" s="1">
        <f t="shared" si="2"/>
        <v>2350000</v>
      </c>
      <c r="F48" s="1">
        <v>1750000</v>
      </c>
      <c r="G48" s="1">
        <v>600000</v>
      </c>
      <c r="H48" s="1">
        <v>0</v>
      </c>
      <c r="I48" s="1" t="s">
        <v>126</v>
      </c>
      <c r="J48" s="26">
        <v>425222</v>
      </c>
      <c r="K48" s="26" t="s">
        <v>14</v>
      </c>
      <c r="L48" s="26" t="s">
        <v>51</v>
      </c>
      <c r="M48" s="26" t="s">
        <v>23</v>
      </c>
      <c r="N48" s="43" t="s">
        <v>73</v>
      </c>
      <c r="O48" s="53"/>
    </row>
    <row r="49" spans="1:15" s="28" customFormat="1" ht="28.5" x14ac:dyDescent="0.25">
      <c r="A49" s="15" t="s">
        <v>198</v>
      </c>
      <c r="B49" s="34" t="s">
        <v>87</v>
      </c>
      <c r="C49" s="26" t="s">
        <v>35</v>
      </c>
      <c r="D49" s="25" t="s">
        <v>147</v>
      </c>
      <c r="E49" s="1">
        <f t="shared" si="2"/>
        <v>2500000</v>
      </c>
      <c r="F49" s="1">
        <v>1300000</v>
      </c>
      <c r="G49" s="1">
        <v>1200000</v>
      </c>
      <c r="H49" s="1">
        <v>0</v>
      </c>
      <c r="I49" s="1" t="s">
        <v>126</v>
      </c>
      <c r="J49" s="25" t="s">
        <v>256</v>
      </c>
      <c r="K49" s="26" t="s">
        <v>14</v>
      </c>
      <c r="L49" s="26" t="s">
        <v>28</v>
      </c>
      <c r="M49" s="26" t="s">
        <v>52</v>
      </c>
      <c r="N49" s="43" t="s">
        <v>52</v>
      </c>
      <c r="O49" s="53"/>
    </row>
    <row r="50" spans="1:15" s="28" customFormat="1" ht="28.5" x14ac:dyDescent="0.25">
      <c r="A50" s="15" t="s">
        <v>199</v>
      </c>
      <c r="B50" s="34" t="s">
        <v>106</v>
      </c>
      <c r="C50" s="26" t="s">
        <v>35</v>
      </c>
      <c r="D50" s="26" t="s">
        <v>118</v>
      </c>
      <c r="E50" s="1">
        <f t="shared" si="2"/>
        <v>1350000</v>
      </c>
      <c r="F50" s="1">
        <v>0</v>
      </c>
      <c r="G50" s="1">
        <v>620000</v>
      </c>
      <c r="H50" s="1">
        <v>730000</v>
      </c>
      <c r="I50" s="1" t="s">
        <v>127</v>
      </c>
      <c r="J50" s="26">
        <v>423221</v>
      </c>
      <c r="K50" s="26" t="s">
        <v>14</v>
      </c>
      <c r="L50" s="26" t="s">
        <v>38</v>
      </c>
      <c r="M50" s="26" t="s">
        <v>28</v>
      </c>
      <c r="N50" s="43" t="s">
        <v>121</v>
      </c>
      <c r="O50" s="53"/>
    </row>
    <row r="51" spans="1:15" s="28" customFormat="1" ht="28.5" x14ac:dyDescent="0.25">
      <c r="A51" s="15" t="s">
        <v>200</v>
      </c>
      <c r="B51" s="34" t="s">
        <v>62</v>
      </c>
      <c r="C51" s="26" t="s">
        <v>35</v>
      </c>
      <c r="D51" s="26">
        <v>71354300</v>
      </c>
      <c r="E51" s="1">
        <f t="shared" si="2"/>
        <v>5000000</v>
      </c>
      <c r="F51" s="1">
        <v>5000000</v>
      </c>
      <c r="G51" s="1">
        <v>0</v>
      </c>
      <c r="H51" s="1">
        <v>0</v>
      </c>
      <c r="I51" s="1" t="s">
        <v>127</v>
      </c>
      <c r="J51" s="26">
        <v>423911</v>
      </c>
      <c r="K51" s="26" t="s">
        <v>14</v>
      </c>
      <c r="L51" s="17" t="s">
        <v>43</v>
      </c>
      <c r="M51" s="17" t="s">
        <v>23</v>
      </c>
      <c r="N51" s="45" t="s">
        <v>28</v>
      </c>
      <c r="O51" s="53"/>
    </row>
    <row r="52" spans="1:15" s="28" customFormat="1" ht="28.5" x14ac:dyDescent="0.25">
      <c r="A52" s="15" t="s">
        <v>201</v>
      </c>
      <c r="B52" s="34" t="s">
        <v>107</v>
      </c>
      <c r="C52" s="26" t="s">
        <v>35</v>
      </c>
      <c r="D52" s="26">
        <v>50112300</v>
      </c>
      <c r="E52" s="1">
        <f t="shared" si="2"/>
        <v>2000000</v>
      </c>
      <c r="F52" s="1">
        <v>1300000</v>
      </c>
      <c r="G52" s="1">
        <v>700000</v>
      </c>
      <c r="H52" s="1">
        <v>0</v>
      </c>
      <c r="I52" s="1" t="s">
        <v>127</v>
      </c>
      <c r="J52" s="26" t="s">
        <v>119</v>
      </c>
      <c r="K52" s="26" t="s">
        <v>14</v>
      </c>
      <c r="L52" s="25" t="s">
        <v>51</v>
      </c>
      <c r="M52" s="25" t="s">
        <v>43</v>
      </c>
      <c r="N52" s="44" t="s">
        <v>78</v>
      </c>
      <c r="O52" s="52" t="s">
        <v>292</v>
      </c>
    </row>
    <row r="53" spans="1:15" s="28" customFormat="1" ht="28.5" x14ac:dyDescent="0.25">
      <c r="A53" s="15" t="s">
        <v>202</v>
      </c>
      <c r="B53" s="34" t="s">
        <v>120</v>
      </c>
      <c r="C53" s="26" t="s">
        <v>35</v>
      </c>
      <c r="D53" s="26" t="s">
        <v>233</v>
      </c>
      <c r="E53" s="1">
        <f t="shared" si="2"/>
        <v>5000000</v>
      </c>
      <c r="F53" s="1">
        <v>5000000</v>
      </c>
      <c r="G53" s="1">
        <v>0</v>
      </c>
      <c r="H53" s="1">
        <v>0</v>
      </c>
      <c r="I53" s="1" t="s">
        <v>127</v>
      </c>
      <c r="J53" s="25" t="s">
        <v>254</v>
      </c>
      <c r="K53" s="26" t="s">
        <v>14</v>
      </c>
      <c r="L53" s="25" t="s">
        <v>51</v>
      </c>
      <c r="M53" s="25" t="s">
        <v>23</v>
      </c>
      <c r="N53" s="44" t="s">
        <v>47</v>
      </c>
      <c r="O53" s="53"/>
    </row>
    <row r="54" spans="1:15" s="28" customFormat="1" ht="42.75" x14ac:dyDescent="0.25">
      <c r="A54" s="15" t="s">
        <v>203</v>
      </c>
      <c r="B54" s="34" t="s">
        <v>108</v>
      </c>
      <c r="C54" s="26" t="s">
        <v>35</v>
      </c>
      <c r="D54" s="26" t="s">
        <v>234</v>
      </c>
      <c r="E54" s="1">
        <f t="shared" si="2"/>
        <v>5000000</v>
      </c>
      <c r="F54" s="1">
        <v>5000000</v>
      </c>
      <c r="G54" s="1">
        <v>0</v>
      </c>
      <c r="H54" s="1">
        <v>0</v>
      </c>
      <c r="I54" s="1" t="s">
        <v>127</v>
      </c>
      <c r="J54" s="25" t="s">
        <v>254</v>
      </c>
      <c r="K54" s="26" t="s">
        <v>14</v>
      </c>
      <c r="L54" s="25" t="s">
        <v>51</v>
      </c>
      <c r="M54" s="25" t="s">
        <v>23</v>
      </c>
      <c r="N54" s="44" t="s">
        <v>47</v>
      </c>
      <c r="O54" s="53"/>
    </row>
    <row r="55" spans="1:15" s="28" customFormat="1" ht="28.5" x14ac:dyDescent="0.25">
      <c r="A55" s="15" t="s">
        <v>204</v>
      </c>
      <c r="B55" s="34" t="s">
        <v>109</v>
      </c>
      <c r="C55" s="26" t="s">
        <v>35</v>
      </c>
      <c r="D55" s="26">
        <v>79530000</v>
      </c>
      <c r="E55" s="1">
        <f t="shared" si="2"/>
        <v>650000</v>
      </c>
      <c r="F55" s="1">
        <v>400000</v>
      </c>
      <c r="G55" s="1">
        <v>250000</v>
      </c>
      <c r="H55" s="1">
        <v>0</v>
      </c>
      <c r="I55" s="1" t="s">
        <v>127</v>
      </c>
      <c r="J55" s="25">
        <v>423111</v>
      </c>
      <c r="K55" s="26" t="s">
        <v>14</v>
      </c>
      <c r="L55" s="25" t="s">
        <v>51</v>
      </c>
      <c r="M55" s="25" t="s">
        <v>43</v>
      </c>
      <c r="N55" s="44" t="s">
        <v>78</v>
      </c>
      <c r="O55" s="53"/>
    </row>
    <row r="56" spans="1:15" s="28" customFormat="1" ht="28.5" x14ac:dyDescent="0.25">
      <c r="A56" s="15" t="s">
        <v>205</v>
      </c>
      <c r="B56" s="34" t="s">
        <v>130</v>
      </c>
      <c r="C56" s="26" t="s">
        <v>35</v>
      </c>
      <c r="D56" s="26" t="s">
        <v>141</v>
      </c>
      <c r="E56" s="1">
        <f t="shared" si="2"/>
        <v>39000000</v>
      </c>
      <c r="F56" s="1">
        <v>0</v>
      </c>
      <c r="G56" s="1">
        <v>39000000</v>
      </c>
      <c r="H56" s="1">
        <v>0</v>
      </c>
      <c r="I56" s="1" t="s">
        <v>127</v>
      </c>
      <c r="J56" s="26">
        <v>423212</v>
      </c>
      <c r="K56" s="26" t="s">
        <v>13</v>
      </c>
      <c r="L56" s="26" t="s">
        <v>38</v>
      </c>
      <c r="M56" s="26" t="s">
        <v>28</v>
      </c>
      <c r="N56" s="43" t="s">
        <v>75</v>
      </c>
      <c r="O56" s="53"/>
    </row>
    <row r="57" spans="1:15" s="28" customFormat="1" ht="71.25" x14ac:dyDescent="0.25">
      <c r="A57" s="15" t="s">
        <v>206</v>
      </c>
      <c r="B57" s="34" t="s">
        <v>56</v>
      </c>
      <c r="C57" s="26" t="s">
        <v>35</v>
      </c>
      <c r="D57" s="26">
        <v>72267000</v>
      </c>
      <c r="E57" s="1">
        <f t="shared" si="2"/>
        <v>9700000</v>
      </c>
      <c r="F57" s="1">
        <v>0</v>
      </c>
      <c r="G57" s="1">
        <v>9700000</v>
      </c>
      <c r="H57" s="1">
        <v>0</v>
      </c>
      <c r="I57" s="1" t="s">
        <v>127</v>
      </c>
      <c r="J57" s="26">
        <v>423212</v>
      </c>
      <c r="K57" s="26" t="s">
        <v>57</v>
      </c>
      <c r="L57" s="26" t="s">
        <v>38</v>
      </c>
      <c r="M57" s="26" t="s">
        <v>28</v>
      </c>
      <c r="N57" s="43" t="s">
        <v>75</v>
      </c>
      <c r="O57" s="53"/>
    </row>
    <row r="58" spans="1:15" s="28" customFormat="1" ht="28.5" x14ac:dyDescent="0.25">
      <c r="A58" s="15" t="s">
        <v>207</v>
      </c>
      <c r="B58" s="34" t="s">
        <v>58</v>
      </c>
      <c r="C58" s="26" t="s">
        <v>35</v>
      </c>
      <c r="D58" s="26">
        <v>50312000</v>
      </c>
      <c r="E58" s="1">
        <f t="shared" si="2"/>
        <v>800000</v>
      </c>
      <c r="F58" s="1">
        <v>300000</v>
      </c>
      <c r="G58" s="1">
        <v>500000</v>
      </c>
      <c r="H58" s="1">
        <v>0</v>
      </c>
      <c r="I58" s="1" t="s">
        <v>127</v>
      </c>
      <c r="J58" s="26">
        <v>423221</v>
      </c>
      <c r="K58" s="26" t="s">
        <v>14</v>
      </c>
      <c r="L58" s="26" t="s">
        <v>21</v>
      </c>
      <c r="M58" s="26" t="s">
        <v>47</v>
      </c>
      <c r="N58" s="43" t="s">
        <v>80</v>
      </c>
      <c r="O58" s="53"/>
    </row>
    <row r="59" spans="1:15" s="28" customFormat="1" ht="28.5" x14ac:dyDescent="0.25">
      <c r="A59" s="15" t="s">
        <v>208</v>
      </c>
      <c r="B59" s="34" t="s">
        <v>59</v>
      </c>
      <c r="C59" s="26" t="s">
        <v>35</v>
      </c>
      <c r="D59" s="26">
        <v>50312000</v>
      </c>
      <c r="E59" s="1">
        <f t="shared" si="2"/>
        <v>1200000</v>
      </c>
      <c r="F59" s="1">
        <v>700000</v>
      </c>
      <c r="G59" s="1">
        <v>500000</v>
      </c>
      <c r="H59" s="1">
        <v>0</v>
      </c>
      <c r="I59" s="1" t="s">
        <v>127</v>
      </c>
      <c r="J59" s="26">
        <v>423222</v>
      </c>
      <c r="K59" s="26" t="s">
        <v>14</v>
      </c>
      <c r="L59" s="26" t="s">
        <v>51</v>
      </c>
      <c r="M59" s="26" t="s">
        <v>43</v>
      </c>
      <c r="N59" s="43" t="s">
        <v>78</v>
      </c>
      <c r="O59" s="53"/>
    </row>
    <row r="60" spans="1:15" s="28" customFormat="1" ht="28.5" x14ac:dyDescent="0.25">
      <c r="A60" s="15" t="s">
        <v>209</v>
      </c>
      <c r="B60" s="34" t="s">
        <v>60</v>
      </c>
      <c r="C60" s="26" t="s">
        <v>35</v>
      </c>
      <c r="D60" s="26">
        <v>50312000</v>
      </c>
      <c r="E60" s="1">
        <f t="shared" si="2"/>
        <v>1100000</v>
      </c>
      <c r="F60" s="1">
        <v>700000</v>
      </c>
      <c r="G60" s="1">
        <v>400000</v>
      </c>
      <c r="H60" s="1">
        <v>0</v>
      </c>
      <c r="I60" s="1" t="s">
        <v>127</v>
      </c>
      <c r="J60" s="26">
        <v>423222</v>
      </c>
      <c r="K60" s="26" t="s">
        <v>14</v>
      </c>
      <c r="L60" s="26" t="s">
        <v>51</v>
      </c>
      <c r="M60" s="26" t="s">
        <v>23</v>
      </c>
      <c r="N60" s="43" t="s">
        <v>73</v>
      </c>
      <c r="O60" s="53"/>
    </row>
    <row r="61" spans="1:15" s="28" customFormat="1" x14ac:dyDescent="0.25">
      <c r="A61" s="15" t="s">
        <v>210</v>
      </c>
      <c r="B61" s="34" t="s">
        <v>61</v>
      </c>
      <c r="C61" s="26" t="s">
        <v>35</v>
      </c>
      <c r="D61" s="26">
        <v>72267000</v>
      </c>
      <c r="E61" s="1">
        <f t="shared" si="2"/>
        <v>4140000</v>
      </c>
      <c r="F61" s="1">
        <v>0</v>
      </c>
      <c r="G61" s="1">
        <v>3790000</v>
      </c>
      <c r="H61" s="1">
        <v>350000</v>
      </c>
      <c r="I61" s="1" t="s">
        <v>127</v>
      </c>
      <c r="J61" s="26">
        <v>423212</v>
      </c>
      <c r="K61" s="26" t="s">
        <v>13</v>
      </c>
      <c r="L61" s="25" t="s">
        <v>28</v>
      </c>
      <c r="M61" s="25" t="s">
        <v>79</v>
      </c>
      <c r="N61" s="44" t="s">
        <v>98</v>
      </c>
      <c r="O61" s="53"/>
    </row>
    <row r="62" spans="1:15" s="28" customFormat="1" ht="28.5" x14ac:dyDescent="0.25">
      <c r="A62" s="15" t="s">
        <v>211</v>
      </c>
      <c r="B62" s="34" t="s">
        <v>132</v>
      </c>
      <c r="C62" s="26" t="s">
        <v>35</v>
      </c>
      <c r="D62" s="26">
        <v>72267000</v>
      </c>
      <c r="E62" s="1">
        <f t="shared" si="2"/>
        <v>40000000</v>
      </c>
      <c r="F62" s="1">
        <v>0</v>
      </c>
      <c r="G62" s="1">
        <v>40000000</v>
      </c>
      <c r="H62" s="1">
        <v>0</v>
      </c>
      <c r="I62" s="1" t="s">
        <v>127</v>
      </c>
      <c r="J62" s="26" t="s">
        <v>255</v>
      </c>
      <c r="K62" s="26" t="s">
        <v>13</v>
      </c>
      <c r="L62" s="26" t="s">
        <v>47</v>
      </c>
      <c r="M62" s="26" t="s">
        <v>19</v>
      </c>
      <c r="N62" s="43" t="s">
        <v>75</v>
      </c>
      <c r="O62" s="54"/>
    </row>
    <row r="63" spans="1:15" s="28" customFormat="1" ht="28.5" x14ac:dyDescent="0.25">
      <c r="A63" s="15" t="s">
        <v>212</v>
      </c>
      <c r="B63" s="34" t="s">
        <v>88</v>
      </c>
      <c r="C63" s="26" t="s">
        <v>35</v>
      </c>
      <c r="D63" s="26">
        <v>72267000</v>
      </c>
      <c r="E63" s="1">
        <f t="shared" si="2"/>
        <v>1416000</v>
      </c>
      <c r="F63" s="1">
        <v>354000</v>
      </c>
      <c r="G63" s="1">
        <v>1062000</v>
      </c>
      <c r="H63" s="1">
        <v>0</v>
      </c>
      <c r="I63" s="1" t="s">
        <v>127</v>
      </c>
      <c r="J63" s="25" t="s">
        <v>255</v>
      </c>
      <c r="K63" s="26" t="s">
        <v>13</v>
      </c>
      <c r="L63" s="26" t="s">
        <v>21</v>
      </c>
      <c r="M63" s="26" t="s">
        <v>47</v>
      </c>
      <c r="N63" s="43" t="s">
        <v>80</v>
      </c>
      <c r="O63" s="49"/>
    </row>
    <row r="64" spans="1:15" s="28" customFormat="1" ht="28.5" x14ac:dyDescent="0.25">
      <c r="A64" s="15" t="s">
        <v>213</v>
      </c>
      <c r="B64" s="34" t="s">
        <v>287</v>
      </c>
      <c r="C64" s="26" t="s">
        <v>35</v>
      </c>
      <c r="D64" s="35" t="s">
        <v>289</v>
      </c>
      <c r="E64" s="1">
        <f t="shared" si="2"/>
        <v>171000000</v>
      </c>
      <c r="F64" s="1">
        <v>19000000</v>
      </c>
      <c r="G64" s="1">
        <v>62000000</v>
      </c>
      <c r="H64" s="1">
        <v>90000000</v>
      </c>
      <c r="I64" s="1" t="s">
        <v>127</v>
      </c>
      <c r="J64" s="34" t="s">
        <v>254</v>
      </c>
      <c r="K64" s="35" t="s">
        <v>13</v>
      </c>
      <c r="L64" s="35" t="s">
        <v>21</v>
      </c>
      <c r="M64" s="35" t="s">
        <v>41</v>
      </c>
      <c r="N64" s="43" t="s">
        <v>97</v>
      </c>
      <c r="O64" s="40"/>
    </row>
    <row r="65" spans="1:15" s="28" customFormat="1" ht="42.75" x14ac:dyDescent="0.25">
      <c r="A65" s="15" t="s">
        <v>238</v>
      </c>
      <c r="B65" s="34" t="s">
        <v>90</v>
      </c>
      <c r="C65" s="26" t="s">
        <v>35</v>
      </c>
      <c r="D65" s="25" t="s">
        <v>148</v>
      </c>
      <c r="E65" s="1">
        <f t="shared" ref="E65:E80" si="4">F65+G65+H65</f>
        <v>80000000</v>
      </c>
      <c r="F65" s="1">
        <v>21500000</v>
      </c>
      <c r="G65" s="1">
        <v>47500000</v>
      </c>
      <c r="H65" s="1">
        <v>11000000</v>
      </c>
      <c r="I65" s="1" t="s">
        <v>127</v>
      </c>
      <c r="J65" s="25" t="s">
        <v>254</v>
      </c>
      <c r="K65" s="26" t="s">
        <v>13</v>
      </c>
      <c r="L65" s="26" t="s">
        <v>51</v>
      </c>
      <c r="M65" s="26" t="s">
        <v>23</v>
      </c>
      <c r="N65" s="43" t="s">
        <v>96</v>
      </c>
      <c r="O65" s="40"/>
    </row>
    <row r="66" spans="1:15" s="28" customFormat="1" ht="156.75" x14ac:dyDescent="0.25">
      <c r="A66" s="15" t="s">
        <v>214</v>
      </c>
      <c r="B66" s="23" t="s">
        <v>250</v>
      </c>
      <c r="C66" s="26" t="s">
        <v>35</v>
      </c>
      <c r="D66" s="25" t="s">
        <v>145</v>
      </c>
      <c r="E66" s="1">
        <f t="shared" si="4"/>
        <v>875000000</v>
      </c>
      <c r="F66" s="1">
        <v>209000000</v>
      </c>
      <c r="G66" s="1">
        <v>450000000</v>
      </c>
      <c r="H66" s="1">
        <v>216000000</v>
      </c>
      <c r="I66" s="1" t="s">
        <v>127</v>
      </c>
      <c r="J66" s="34">
        <v>423599</v>
      </c>
      <c r="K66" s="26" t="s">
        <v>13</v>
      </c>
      <c r="L66" s="21" t="s">
        <v>51</v>
      </c>
      <c r="M66" s="22" t="s">
        <v>23</v>
      </c>
      <c r="N66" s="46" t="s">
        <v>96</v>
      </c>
      <c r="O66" s="40"/>
    </row>
    <row r="67" spans="1:15" s="28" customFormat="1" ht="42.75" x14ac:dyDescent="0.25">
      <c r="A67" s="15" t="s">
        <v>215</v>
      </c>
      <c r="B67" s="23" t="s">
        <v>136</v>
      </c>
      <c r="C67" s="26" t="s">
        <v>35</v>
      </c>
      <c r="D67" s="2" t="s">
        <v>149</v>
      </c>
      <c r="E67" s="1">
        <f t="shared" si="4"/>
        <v>223000000</v>
      </c>
      <c r="F67" s="1">
        <v>81500000</v>
      </c>
      <c r="G67" s="1">
        <v>122000000</v>
      </c>
      <c r="H67" s="1">
        <v>19500000</v>
      </c>
      <c r="I67" s="1" t="s">
        <v>127</v>
      </c>
      <c r="J67" s="34">
        <v>423599</v>
      </c>
      <c r="K67" s="26" t="s">
        <v>13</v>
      </c>
      <c r="L67" s="21" t="s">
        <v>51</v>
      </c>
      <c r="M67" s="21" t="s">
        <v>23</v>
      </c>
      <c r="N67" s="47" t="s">
        <v>96</v>
      </c>
      <c r="O67" s="40"/>
    </row>
    <row r="68" spans="1:15" s="28" customFormat="1" ht="57" x14ac:dyDescent="0.25">
      <c r="A68" s="15" t="s">
        <v>216</v>
      </c>
      <c r="B68" s="34" t="s">
        <v>91</v>
      </c>
      <c r="C68" s="26" t="s">
        <v>35</v>
      </c>
      <c r="D68" s="25" t="s">
        <v>145</v>
      </c>
      <c r="E68" s="1">
        <f t="shared" si="4"/>
        <v>354000000</v>
      </c>
      <c r="F68" s="1">
        <v>40000000</v>
      </c>
      <c r="G68" s="1">
        <v>207000000</v>
      </c>
      <c r="H68" s="1">
        <v>107000000</v>
      </c>
      <c r="I68" s="1" t="s">
        <v>127</v>
      </c>
      <c r="J68" s="25" t="s">
        <v>254</v>
      </c>
      <c r="K68" s="26" t="s">
        <v>13</v>
      </c>
      <c r="L68" s="26" t="s">
        <v>23</v>
      </c>
      <c r="M68" s="25" t="s">
        <v>26</v>
      </c>
      <c r="N68" s="44" t="s">
        <v>97</v>
      </c>
      <c r="O68" s="40"/>
    </row>
    <row r="69" spans="1:15" s="28" customFormat="1" ht="85.5" x14ac:dyDescent="0.25">
      <c r="A69" s="15" t="s">
        <v>217</v>
      </c>
      <c r="B69" s="34" t="s">
        <v>92</v>
      </c>
      <c r="C69" s="26" t="s">
        <v>35</v>
      </c>
      <c r="D69" s="25" t="s">
        <v>145</v>
      </c>
      <c r="E69" s="1">
        <f t="shared" si="4"/>
        <v>301000000</v>
      </c>
      <c r="F69" s="1">
        <v>39000000</v>
      </c>
      <c r="G69" s="1">
        <v>236000000</v>
      </c>
      <c r="H69" s="1">
        <v>26000000</v>
      </c>
      <c r="I69" s="1" t="s">
        <v>127</v>
      </c>
      <c r="J69" s="25" t="s">
        <v>254</v>
      </c>
      <c r="K69" s="26" t="s">
        <v>13</v>
      </c>
      <c r="L69" s="26" t="s">
        <v>23</v>
      </c>
      <c r="M69" s="25" t="s">
        <v>26</v>
      </c>
      <c r="N69" s="44" t="s">
        <v>98</v>
      </c>
      <c r="O69" s="40"/>
    </row>
    <row r="70" spans="1:15" s="28" customFormat="1" ht="57" x14ac:dyDescent="0.25">
      <c r="A70" s="15" t="s">
        <v>218</v>
      </c>
      <c r="B70" s="34" t="s">
        <v>93</v>
      </c>
      <c r="C70" s="26" t="s">
        <v>35</v>
      </c>
      <c r="D70" s="25" t="s">
        <v>145</v>
      </c>
      <c r="E70" s="1">
        <f t="shared" si="4"/>
        <v>60000000</v>
      </c>
      <c r="F70" s="1">
        <v>8500000</v>
      </c>
      <c r="G70" s="1">
        <v>39000000</v>
      </c>
      <c r="H70" s="1">
        <v>12500000</v>
      </c>
      <c r="I70" s="1" t="s">
        <v>127</v>
      </c>
      <c r="J70" s="25" t="s">
        <v>254</v>
      </c>
      <c r="K70" s="26" t="s">
        <v>13</v>
      </c>
      <c r="L70" s="26" t="s">
        <v>21</v>
      </c>
      <c r="M70" s="26" t="s">
        <v>41</v>
      </c>
      <c r="N70" s="43" t="s">
        <v>98</v>
      </c>
      <c r="O70" s="40"/>
    </row>
    <row r="71" spans="1:15" s="28" customFormat="1" ht="42.75" x14ac:dyDescent="0.25">
      <c r="A71" s="15" t="s">
        <v>219</v>
      </c>
      <c r="B71" s="34" t="s">
        <v>94</v>
      </c>
      <c r="C71" s="26" t="s">
        <v>35</v>
      </c>
      <c r="D71" s="2" t="s">
        <v>149</v>
      </c>
      <c r="E71" s="1">
        <f t="shared" si="4"/>
        <v>240000000</v>
      </c>
      <c r="F71" s="1">
        <v>21500000</v>
      </c>
      <c r="G71" s="1">
        <v>175000000</v>
      </c>
      <c r="H71" s="1">
        <v>43500000</v>
      </c>
      <c r="I71" s="1" t="s">
        <v>127</v>
      </c>
      <c r="J71" s="25" t="s">
        <v>254</v>
      </c>
      <c r="K71" s="26" t="s">
        <v>13</v>
      </c>
      <c r="L71" s="26" t="s">
        <v>21</v>
      </c>
      <c r="M71" s="26" t="s">
        <v>41</v>
      </c>
      <c r="N71" s="43" t="s">
        <v>99</v>
      </c>
      <c r="O71" s="40"/>
    </row>
    <row r="72" spans="1:15" s="28" customFormat="1" ht="57" x14ac:dyDescent="0.25">
      <c r="A72" s="15" t="s">
        <v>220</v>
      </c>
      <c r="B72" s="34" t="s">
        <v>133</v>
      </c>
      <c r="C72" s="26" t="s">
        <v>35</v>
      </c>
      <c r="D72" s="2" t="s">
        <v>149</v>
      </c>
      <c r="E72" s="1">
        <f t="shared" si="4"/>
        <v>260000000</v>
      </c>
      <c r="F72" s="1">
        <v>18500000</v>
      </c>
      <c r="G72" s="1">
        <v>163000000</v>
      </c>
      <c r="H72" s="1">
        <v>78500000</v>
      </c>
      <c r="I72" s="1" t="s">
        <v>127</v>
      </c>
      <c r="J72" s="25" t="s">
        <v>254</v>
      </c>
      <c r="K72" s="26" t="s">
        <v>13</v>
      </c>
      <c r="L72" s="26" t="s">
        <v>21</v>
      </c>
      <c r="M72" s="26" t="s">
        <v>41</v>
      </c>
      <c r="N72" s="43" t="s">
        <v>97</v>
      </c>
      <c r="O72" s="40"/>
    </row>
    <row r="73" spans="1:15" s="28" customFormat="1" ht="57" x14ac:dyDescent="0.25">
      <c r="A73" s="15" t="s">
        <v>221</v>
      </c>
      <c r="B73" s="34" t="s">
        <v>150</v>
      </c>
      <c r="C73" s="26" t="s">
        <v>35</v>
      </c>
      <c r="D73" s="26">
        <v>72267000</v>
      </c>
      <c r="E73" s="1">
        <f t="shared" si="4"/>
        <v>1100000</v>
      </c>
      <c r="F73" s="1">
        <v>0</v>
      </c>
      <c r="G73" s="1">
        <v>900000</v>
      </c>
      <c r="H73" s="1">
        <v>200000</v>
      </c>
      <c r="I73" s="1" t="s">
        <v>127</v>
      </c>
      <c r="J73" s="25" t="s">
        <v>255</v>
      </c>
      <c r="K73" s="26" t="s">
        <v>13</v>
      </c>
      <c r="L73" s="26" t="s">
        <v>28</v>
      </c>
      <c r="M73" s="26" t="s">
        <v>54</v>
      </c>
      <c r="N73" s="43" t="s">
        <v>72</v>
      </c>
      <c r="O73" s="40"/>
    </row>
    <row r="74" spans="1:15" s="28" customFormat="1" ht="57" x14ac:dyDescent="0.25">
      <c r="A74" s="15" t="s">
        <v>222</v>
      </c>
      <c r="B74" s="34" t="s">
        <v>95</v>
      </c>
      <c r="C74" s="26" t="s">
        <v>35</v>
      </c>
      <c r="D74" s="25" t="s">
        <v>145</v>
      </c>
      <c r="E74" s="1">
        <f t="shared" si="4"/>
        <v>36000000</v>
      </c>
      <c r="F74" s="1">
        <v>12000000</v>
      </c>
      <c r="G74" s="1">
        <v>14000000</v>
      </c>
      <c r="H74" s="1">
        <v>10000000</v>
      </c>
      <c r="I74" s="1" t="s">
        <v>127</v>
      </c>
      <c r="J74" s="25" t="s">
        <v>254</v>
      </c>
      <c r="K74" s="26" t="s">
        <v>13</v>
      </c>
      <c r="L74" s="26" t="s">
        <v>21</v>
      </c>
      <c r="M74" s="26" t="s">
        <v>41</v>
      </c>
      <c r="N74" s="43" t="s">
        <v>71</v>
      </c>
      <c r="O74" s="40"/>
    </row>
    <row r="75" spans="1:15" s="28" customFormat="1" ht="28.5" x14ac:dyDescent="0.25">
      <c r="A75" s="15" t="s">
        <v>223</v>
      </c>
      <c r="B75" s="34" t="s">
        <v>146</v>
      </c>
      <c r="C75" s="26" t="s">
        <v>35</v>
      </c>
      <c r="D75" s="26" t="s">
        <v>151</v>
      </c>
      <c r="E75" s="1">
        <f t="shared" si="4"/>
        <v>239000000</v>
      </c>
      <c r="F75" s="1">
        <v>53500000</v>
      </c>
      <c r="G75" s="1">
        <v>163000000</v>
      </c>
      <c r="H75" s="1">
        <v>22500000</v>
      </c>
      <c r="I75" s="1" t="s">
        <v>127</v>
      </c>
      <c r="J75" s="25" t="s">
        <v>254</v>
      </c>
      <c r="K75" s="26" t="s">
        <v>13</v>
      </c>
      <c r="L75" s="26" t="s">
        <v>21</v>
      </c>
      <c r="M75" s="26" t="s">
        <v>41</v>
      </c>
      <c r="N75" s="43" t="s">
        <v>100</v>
      </c>
      <c r="O75" s="40"/>
    </row>
    <row r="76" spans="1:15" s="28" customFormat="1" ht="42.75" x14ac:dyDescent="0.25">
      <c r="A76" s="15" t="s">
        <v>224</v>
      </c>
      <c r="B76" s="34" t="s">
        <v>63</v>
      </c>
      <c r="C76" s="26" t="s">
        <v>35</v>
      </c>
      <c r="D76" s="26">
        <v>71242000</v>
      </c>
      <c r="E76" s="1">
        <f t="shared" si="4"/>
        <v>4000000</v>
      </c>
      <c r="F76" s="1">
        <v>0</v>
      </c>
      <c r="G76" s="1">
        <v>4000000</v>
      </c>
      <c r="H76" s="1">
        <v>0</v>
      </c>
      <c r="I76" s="1" t="s">
        <v>128</v>
      </c>
      <c r="J76" s="26">
        <v>511400</v>
      </c>
      <c r="K76" s="26" t="s">
        <v>14</v>
      </c>
      <c r="L76" s="26" t="s">
        <v>28</v>
      </c>
      <c r="M76" s="26" t="s">
        <v>79</v>
      </c>
      <c r="N76" s="43" t="s">
        <v>98</v>
      </c>
      <c r="O76" s="40"/>
    </row>
    <row r="77" spans="1:15" s="28" customFormat="1" ht="42.75" x14ac:dyDescent="0.25">
      <c r="A77" s="15" t="s">
        <v>225</v>
      </c>
      <c r="B77" s="34" t="s">
        <v>102</v>
      </c>
      <c r="C77" s="26" t="s">
        <v>35</v>
      </c>
      <c r="D77" s="26">
        <v>71247000</v>
      </c>
      <c r="E77" s="1">
        <f t="shared" si="4"/>
        <v>2000000</v>
      </c>
      <c r="F77" s="1">
        <v>1000000</v>
      </c>
      <c r="G77" s="1">
        <v>1000000</v>
      </c>
      <c r="H77" s="1">
        <v>0</v>
      </c>
      <c r="I77" s="1" t="s">
        <v>128</v>
      </c>
      <c r="J77" s="26">
        <v>511400</v>
      </c>
      <c r="K77" s="26" t="s">
        <v>14</v>
      </c>
      <c r="L77" s="26" t="s">
        <v>51</v>
      </c>
      <c r="M77" s="26" t="s">
        <v>23</v>
      </c>
      <c r="N77" s="43" t="s">
        <v>73</v>
      </c>
      <c r="O77" s="40"/>
    </row>
    <row r="78" spans="1:15" s="28" customFormat="1" ht="42.75" x14ac:dyDescent="0.25">
      <c r="A78" s="15" t="s">
        <v>226</v>
      </c>
      <c r="B78" s="34" t="s">
        <v>251</v>
      </c>
      <c r="C78" s="26" t="s">
        <v>35</v>
      </c>
      <c r="D78" s="26" t="s">
        <v>235</v>
      </c>
      <c r="E78" s="1">
        <f t="shared" si="4"/>
        <v>1000000</v>
      </c>
      <c r="F78" s="1">
        <v>1000000</v>
      </c>
      <c r="G78" s="1">
        <v>0</v>
      </c>
      <c r="H78" s="1">
        <v>0</v>
      </c>
      <c r="I78" s="1" t="s">
        <v>128</v>
      </c>
      <c r="J78" s="25" t="s">
        <v>254</v>
      </c>
      <c r="K78" s="26" t="s">
        <v>14</v>
      </c>
      <c r="L78" s="26" t="s">
        <v>51</v>
      </c>
      <c r="M78" s="26" t="s">
        <v>43</v>
      </c>
      <c r="N78" s="43" t="s">
        <v>78</v>
      </c>
      <c r="O78" s="40"/>
    </row>
    <row r="79" spans="1:15" s="28" customFormat="1" ht="42.75" x14ac:dyDescent="0.25">
      <c r="A79" s="15" t="s">
        <v>227</v>
      </c>
      <c r="B79" s="34" t="s">
        <v>67</v>
      </c>
      <c r="C79" s="26" t="s">
        <v>35</v>
      </c>
      <c r="D79" s="26" t="s">
        <v>68</v>
      </c>
      <c r="E79" s="1">
        <f t="shared" si="4"/>
        <v>2000000</v>
      </c>
      <c r="F79" s="1">
        <v>750000</v>
      </c>
      <c r="G79" s="1">
        <v>1250000</v>
      </c>
      <c r="H79" s="1">
        <v>0</v>
      </c>
      <c r="I79" s="1" t="s">
        <v>129</v>
      </c>
      <c r="J79" s="26">
        <v>422200</v>
      </c>
      <c r="K79" s="26" t="s">
        <v>13</v>
      </c>
      <c r="L79" s="26" t="s">
        <v>21</v>
      </c>
      <c r="M79" s="26" t="s">
        <v>41</v>
      </c>
      <c r="N79" s="43" t="s">
        <v>77</v>
      </c>
      <c r="O79" s="40"/>
    </row>
    <row r="80" spans="1:15" s="28" customFormat="1" ht="51" customHeight="1" x14ac:dyDescent="0.25">
      <c r="A80" s="15" t="s">
        <v>228</v>
      </c>
      <c r="B80" s="34" t="s">
        <v>69</v>
      </c>
      <c r="C80" s="26" t="s">
        <v>35</v>
      </c>
      <c r="D80" s="26" t="s">
        <v>68</v>
      </c>
      <c r="E80" s="1">
        <f t="shared" si="4"/>
        <v>2800000</v>
      </c>
      <c r="F80" s="1">
        <v>2800000</v>
      </c>
      <c r="G80" s="1">
        <v>0</v>
      </c>
      <c r="H80" s="1">
        <v>0</v>
      </c>
      <c r="I80" s="1" t="s">
        <v>129</v>
      </c>
      <c r="J80" s="26">
        <v>422200</v>
      </c>
      <c r="K80" s="26" t="s">
        <v>13</v>
      </c>
      <c r="L80" s="26" t="s">
        <v>51</v>
      </c>
      <c r="M80" s="26" t="s">
        <v>43</v>
      </c>
      <c r="N80" s="43" t="s">
        <v>23</v>
      </c>
      <c r="O80" s="40"/>
    </row>
    <row r="81" spans="1:15" s="28" customFormat="1" ht="83.25" customHeight="1" x14ac:dyDescent="0.25">
      <c r="A81" s="15" t="s">
        <v>257</v>
      </c>
      <c r="B81" s="34" t="s">
        <v>269</v>
      </c>
      <c r="C81" s="26" t="s">
        <v>35</v>
      </c>
      <c r="D81" s="26" t="s">
        <v>68</v>
      </c>
      <c r="E81" s="1">
        <v>1000000</v>
      </c>
      <c r="F81" s="1">
        <v>1000000</v>
      </c>
      <c r="G81" s="1">
        <v>0</v>
      </c>
      <c r="H81" s="1">
        <v>0</v>
      </c>
      <c r="I81" s="1" t="s">
        <v>129</v>
      </c>
      <c r="J81" s="26">
        <v>422200</v>
      </c>
      <c r="K81" s="26" t="s">
        <v>13</v>
      </c>
      <c r="L81" s="26" t="s">
        <v>51</v>
      </c>
      <c r="M81" s="26" t="s">
        <v>43</v>
      </c>
      <c r="N81" s="43" t="s">
        <v>23</v>
      </c>
      <c r="O81" s="41"/>
    </row>
    <row r="82" spans="1:15" s="29" customFormat="1" ht="18.75" x14ac:dyDescent="0.3">
      <c r="A82" s="18" t="s">
        <v>230</v>
      </c>
      <c r="B82" s="36" t="s">
        <v>229</v>
      </c>
      <c r="C82" s="10"/>
      <c r="D82" s="10"/>
      <c r="E82" s="19">
        <f>SUM(E83:E84)</f>
        <v>53000000</v>
      </c>
      <c r="F82" s="19">
        <f t="shared" ref="F82:G82" si="5">SUM(F83:F84)</f>
        <v>45000000</v>
      </c>
      <c r="G82" s="19">
        <f t="shared" si="5"/>
        <v>8000000</v>
      </c>
      <c r="H82" s="19">
        <f t="shared" ref="H82" si="6">SUM(H83)</f>
        <v>0</v>
      </c>
      <c r="I82" s="4"/>
      <c r="J82" s="10"/>
      <c r="K82" s="10"/>
      <c r="L82" s="10"/>
      <c r="M82" s="10"/>
      <c r="N82" s="10"/>
      <c r="O82" s="48"/>
    </row>
    <row r="83" spans="1:15" s="28" customFormat="1" ht="93" customHeight="1" x14ac:dyDescent="0.25">
      <c r="A83" s="15" t="s">
        <v>231</v>
      </c>
      <c r="B83" s="34" t="s">
        <v>64</v>
      </c>
      <c r="C83" s="26" t="s">
        <v>65</v>
      </c>
      <c r="D83" s="26" t="s">
        <v>66</v>
      </c>
      <c r="E83" s="1">
        <f>F83+G83+H83</f>
        <v>43000000</v>
      </c>
      <c r="F83" s="1">
        <v>39000000</v>
      </c>
      <c r="G83" s="1">
        <v>4000000</v>
      </c>
      <c r="H83" s="1">
        <v>0</v>
      </c>
      <c r="I83" s="1" t="s">
        <v>128</v>
      </c>
      <c r="J83" s="26">
        <v>511321</v>
      </c>
      <c r="K83" s="26" t="s">
        <v>268</v>
      </c>
      <c r="L83" s="26" t="s">
        <v>51</v>
      </c>
      <c r="M83" s="26" t="s">
        <v>23</v>
      </c>
      <c r="N83" s="26" t="s">
        <v>28</v>
      </c>
      <c r="O83" s="51" t="s">
        <v>278</v>
      </c>
    </row>
    <row r="84" spans="1:15" s="28" customFormat="1" ht="81" customHeight="1" x14ac:dyDescent="0.25">
      <c r="A84" s="15" t="s">
        <v>259</v>
      </c>
      <c r="B84" s="34" t="s">
        <v>104</v>
      </c>
      <c r="C84" s="25" t="s">
        <v>65</v>
      </c>
      <c r="D84" s="25" t="s">
        <v>273</v>
      </c>
      <c r="E84" s="3">
        <f>F84+G84+H84</f>
        <v>10000000</v>
      </c>
      <c r="F84" s="3">
        <v>6000000</v>
      </c>
      <c r="G84" s="3">
        <v>4000000</v>
      </c>
      <c r="H84" s="3">
        <v>0</v>
      </c>
      <c r="I84" s="3" t="s">
        <v>128</v>
      </c>
      <c r="J84" s="25" t="s">
        <v>267</v>
      </c>
      <c r="K84" s="25" t="s">
        <v>268</v>
      </c>
      <c r="L84" s="25" t="s">
        <v>51</v>
      </c>
      <c r="M84" s="25" t="s">
        <v>23</v>
      </c>
      <c r="N84" s="25" t="s">
        <v>73</v>
      </c>
      <c r="O84" s="51"/>
    </row>
  </sheetData>
  <mergeCells count="4">
    <mergeCell ref="O83:O84"/>
    <mergeCell ref="O5:O23"/>
    <mergeCell ref="O30:O51"/>
    <mergeCell ref="O52:O62"/>
  </mergeCells>
  <pageMargins left="0.7" right="0.7" top="0.75" bottom="0.75" header="0.3" footer="0.3"/>
  <pageSetup paperSize="8" scale="58" fitToHeight="0" orientation="landscape" verticalDpi="4294967294" r:id="rId1"/>
  <headerFooter differentOddEven="1" differentFirst="1">
    <oddFooter>&amp;C&amp;"Arial,Regular"&amp;12Страна 3 од 3</oddFooter>
    <evenFooter>&amp;C&amp;"Arial,Regular"&amp;12Страна &amp;P од &amp;N</evenFooter>
    <firstHeader>&amp;C&amp;"Arial,Bold"&amp;16ПЛАН ЈАВНИХ НАБАВКИ РФЗО ЗА 2020. ГОДИНУ</firstHeader>
    <firstFooter>&amp;C&amp;"Arial,Regular"&amp;12Страна &amp;P од &amp;N</firstFooter>
  </headerFooter>
  <ignoredErrors>
    <ignoredError sqref="D7 D17 D23 D36:D37 D46 D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RFZO 2020</vt:lpstr>
      <vt:lpstr>'Plan RFZO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Velisavljevic</dc:creator>
  <cp:lastModifiedBy>Ksenija Bosnjak</cp:lastModifiedBy>
  <cp:lastPrinted>2020-03-12T12:02:26Z</cp:lastPrinted>
  <dcterms:created xsi:type="dcterms:W3CDTF">2020-01-02T09:13:43Z</dcterms:created>
  <dcterms:modified xsi:type="dcterms:W3CDTF">2020-03-16T14:34:04Z</dcterms:modified>
</cp:coreProperties>
</file>