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70" activeTab="0"/>
  </bookViews>
  <sheets>
    <sheet name="Specifikacija lekova sa cenama" sheetId="1" r:id="rId1"/>
  </sheets>
  <definedNames>
    <definedName name="_xlnm.Print_Area" localSheetId="0">'Specifikacija lekova sa cenama'!$A$1:$K$34</definedName>
    <definedName name="_xlnm.Print_Titles" localSheetId="0">'Specifikacija lekova sa cenama'!$6:$6</definedName>
  </definedNames>
  <calcPr fullCalcOnLoad="1"/>
</workbook>
</file>

<file path=xl/sharedStrings.xml><?xml version="1.0" encoding="utf-8"?>
<sst xmlns="http://schemas.openxmlformats.org/spreadsheetml/2006/main" count="136" uniqueCount="101">
  <si>
    <t>prašak za rastvor za injekciju</t>
  </si>
  <si>
    <t>film tableta</t>
  </si>
  <si>
    <t>rastvor za injekciju u napunjenom injekcionom špricu</t>
  </si>
  <si>
    <t>prašak i rastvarač za rastvor za injekciju</t>
  </si>
  <si>
    <t>koncentrat za rastvor za infuziju</t>
  </si>
  <si>
    <t>bočica</t>
  </si>
  <si>
    <t>injekcioni špric</t>
  </si>
  <si>
    <t>200 mg</t>
  </si>
  <si>
    <t>50 mg</t>
  </si>
  <si>
    <t>10 mg</t>
  </si>
  <si>
    <t>500 mg</t>
  </si>
  <si>
    <t>1000 mg</t>
  </si>
  <si>
    <t>25 mg</t>
  </si>
  <si>
    <t>150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</si>
  <si>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</si>
  <si>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</si>
  <si>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</si>
  <si>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</si>
  <si>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</si>
  <si>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</si>
  <si>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</si>
  <si>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</si>
  <si>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</si>
  <si>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</si>
  <si>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ciklofosfamid</t>
  </si>
  <si>
    <t>Укупно за партију 1</t>
  </si>
  <si>
    <t>ifosfamid</t>
  </si>
  <si>
    <t>metotreksat, napunjeni injekcioni špric, 15 mg</t>
  </si>
  <si>
    <t>metotreksat, napunjeni injekcioni špric, 20 mg</t>
  </si>
  <si>
    <t>metotreksat, napunjeni injekcioni špric, 25 mg</t>
  </si>
  <si>
    <t>15 mg</t>
  </si>
  <si>
    <t>20 mg</t>
  </si>
  <si>
    <t>fluorouracil, 5000 mg</t>
  </si>
  <si>
    <t>5000 mg</t>
  </si>
  <si>
    <t>gemcitabin</t>
  </si>
  <si>
    <t>prašak/koncentrat za rastvor za infuziju</t>
  </si>
  <si>
    <t>doksorubicin</t>
  </si>
  <si>
    <t>450 mg</t>
  </si>
  <si>
    <t>goserelin</t>
  </si>
  <si>
    <t>implant</t>
  </si>
  <si>
    <t>3,6 mg</t>
  </si>
  <si>
    <t>10,8 mg</t>
  </si>
  <si>
    <t>triptorelin, 0,1 mg</t>
  </si>
  <si>
    <t>0,1 mg</t>
  </si>
  <si>
    <t>fluorouracil 500 mg</t>
  </si>
  <si>
    <t>Imatinib, 100 mg i 400 mg</t>
  </si>
  <si>
    <t>100 mg i 400 mg</t>
  </si>
  <si>
    <t>mg</t>
  </si>
  <si>
    <t>rastvor za injekciju/infuziju/ koncentrat za rastvor za injekciju/infuziju</t>
  </si>
  <si>
    <t>prašak za rastvor za injekciju/infuziju/ koncentrat za rastvor za infuziju/ prašak i rastvarač  za rastvor za injekciju</t>
  </si>
  <si>
    <t>karboplatin 150 mg</t>
  </si>
  <si>
    <t>karboplatin 450 mg</t>
  </si>
  <si>
    <t>temozolomid 5 mg, 20 mg, 100 mg I 250 mg</t>
  </si>
  <si>
    <t>kapsula tvrda</t>
  </si>
  <si>
    <t>5 mg/20 mg/100 mg/250 mg</t>
  </si>
  <si>
    <t>Укупно за партију 30:</t>
  </si>
  <si>
    <t>Укупно за партију 22:</t>
  </si>
  <si>
    <t>Укупно за партију 51:</t>
  </si>
  <si>
    <t>Baxter Oncology GmbH</t>
  </si>
  <si>
    <t>TEMODAL ◊</t>
  </si>
  <si>
    <t>Shering-Plough Labo N.V</t>
  </si>
  <si>
    <t>METHOTREXAT EBEWE/METOJECT</t>
  </si>
  <si>
    <t xml:space="preserve">Ebewe Pharma Ges.M.B.H NFG. KG/Medac Gesellschaft fur Klinische Spezialpraparate M.B.H </t>
  </si>
  <si>
    <t>METOJECT</t>
  </si>
  <si>
    <t xml:space="preserve">Medac Gesellschaft fur Klinische Spezialpraparate M.B.H </t>
  </si>
  <si>
    <t>/FLUOROURACIL-TEVA</t>
  </si>
  <si>
    <t>PHARMACHEMIE B.V.,TEVA GYOGYSZERGZAR ZRT</t>
  </si>
  <si>
    <t>FLUOROURACIL ACCORD/5-FLUOROURACIL "Ebewe"/FLUOROURACIL</t>
  </si>
  <si>
    <t>Accord Healthcare Limited,ACCORD HEALTHCARE POLSKA SP.Z O.O./Ebewe Pharma GES. M.B.H NFG. KG/Medac Gesellschaft fur Klinische Spezialpraparate M.B.H</t>
  </si>
  <si>
    <t xml:space="preserve">GEMCITABIN EBEWE ◊GEMNIL◊ </t>
  </si>
  <si>
    <t>Ebewe Pharma Ges. M.B.H NFG. KG/Vianex S.A.- Plant C´</t>
  </si>
  <si>
    <t>Ebewe Pharma Ges. M.B.H NFG. KGVianex S.A.- Plant C´</t>
  </si>
  <si>
    <t>DOXORUBICIN "Ebewe"</t>
  </si>
  <si>
    <t>Ebewe Pharma Ges. M.B.H NFG. KG</t>
  </si>
  <si>
    <t>CARBOPLASIN/CARBOPLATIN EBEWE</t>
  </si>
  <si>
    <t>S.C. Sindan-Pharma S.R.L.; Actavis Italia S.P.A/Ebewe Pharma Ges.M.H. NFG. KG</t>
  </si>
  <si>
    <t>Pharmadox Healthcare Ltd.; Remedica Ltd/EMS, S.A.KRKA D.D.,NOVO MESTO,KRKA-FARMA D.O.O</t>
  </si>
  <si>
    <t>ZOLADEX</t>
  </si>
  <si>
    <t>AstraZeneca UK Limited</t>
  </si>
  <si>
    <t>ZOLADEX  LA</t>
  </si>
  <si>
    <t>DIPHERELINE/DECAPEPTYL</t>
  </si>
  <si>
    <t>PharmaSwiss d.o.o.BEOGRAD; Ipsen Pharma Biotech/Ferring GmbH;FERRING INTERNATIONAL CENTER SA
Ferring International Center SA</t>
  </si>
  <si>
    <t>ALVOTINIB ◊/Glimatin®/Meaxin®</t>
  </si>
  <si>
    <t>Endoxan®</t>
  </si>
  <si>
    <t>Holoxan®</t>
  </si>
  <si>
    <t>1031430/
1031431/
1031432/
1031433</t>
  </si>
  <si>
    <t>0034338/
0034151</t>
  </si>
  <si>
    <t>0034332/
0034153</t>
  </si>
  <si>
    <t>0034343/
0034329/
0034166</t>
  </si>
  <si>
    <t>0034432/
0034551</t>
  </si>
  <si>
    <t>0034431/
0034550</t>
  </si>
  <si>
    <t>0031306/
0031312</t>
  </si>
  <si>
    <t>0031307/
0031313</t>
  </si>
  <si>
    <t>1039394/
1039397/
1039413/
1039414/
1039007/
1039009/
1039006</t>
  </si>
  <si>
    <t>0037090/
0037095</t>
  </si>
  <si>
    <r>
      <rPr>
        <sz val="10"/>
        <color indexed="8"/>
        <rFont val="Arial"/>
        <family val="2"/>
      </rPr>
      <t>Добављач:</t>
    </r>
    <r>
      <rPr>
        <b/>
        <sz val="10"/>
        <color indexed="8"/>
        <rFont val="Arial"/>
        <family val="2"/>
      </rPr>
      <t xml:space="preserve"> Phoenix Pharma d.o.o.</t>
    </r>
  </si>
  <si>
    <t>ПРИЛОГ 1 УГОВОРА - СПЕЦИФИКАЦИЈА ЛЕКОВА СА ЦЕНАМА 
ЈН: ЦИТОСТАТИЦИ СА ЛИСТЕ Б И ЛИСТЕ Д ЛИСТЕ ЛЕКОВА, ЈН бр. 404-1-110/21-24</t>
  </si>
  <si>
    <t>УКУПНА ВРЕДНОСТ УГОВОРА БЕЗ ПДВ-а</t>
  </si>
  <si>
    <t>УКУПНА ВРЕДНОСТ УГОВОРА СА ПДВ-ом</t>
  </si>
  <si>
    <t>ИЗНОС ПДВ-а (10%)</t>
  </si>
  <si>
    <t>Укупна цена без ПДВ-а 
(по партији)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</si>
</sst>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dd\.mm\.yyyy;@"/>
    <numFmt numFmtId="189" formatCode="dd/mm/yyyy;@"/>
    <numFmt numFmtId="190" formatCode="0000000"/>
    <numFmt numFmtId="191" formatCode="#,##0.0"/>
    <numFmt numFmtId="192" formatCode="#,##0.000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rgb="FF1B1B1B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8" fillId="0" borderId="10" xfId="115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0" fontId="48" fillId="0" borderId="10" xfId="115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6" fillId="0" borderId="10" xfId="62" applyFont="1" applyFill="1" applyBorder="1" applyAlignment="1">
      <alignment horizontal="center" vertical="center" wrapText="1"/>
      <protection/>
    </xf>
    <xf numFmtId="3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left" vertical="center" wrapText="1"/>
    </xf>
    <xf numFmtId="4" fontId="51" fillId="0" borderId="0" xfId="0" applyNumberFormat="1" applyFont="1" applyAlignment="1">
      <alignment horizontal="center" vertical="center"/>
    </xf>
    <xf numFmtId="4" fontId="5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49" fontId="48" fillId="0" borderId="10" xfId="115" applyNumberFormat="1" applyFont="1" applyFill="1" applyBorder="1" applyAlignment="1">
      <alignment horizontal="center" vertical="center" wrapText="1"/>
      <protection/>
    </xf>
    <xf numFmtId="49" fontId="51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6" fillId="34" borderId="10" xfId="62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48" fillId="19" borderId="10" xfId="0" applyNumberFormat="1" applyFont="1" applyFill="1" applyBorder="1" applyAlignment="1">
      <alignment horizontal="center" vertical="center" wrapText="1"/>
    </xf>
    <xf numFmtId="0" fontId="51" fillId="0" borderId="10" xfId="54" applyFont="1" applyFill="1" applyBorder="1" applyAlignment="1" applyProtection="1">
      <alignment horizontal="center" vertical="center" wrapText="1"/>
      <protection/>
    </xf>
    <xf numFmtId="4" fontId="8" fillId="0" borderId="10" xfId="101" applyNumberFormat="1" applyFont="1" applyFill="1" applyBorder="1" applyAlignment="1">
      <alignment vertical="center" wrapText="1"/>
      <protection/>
    </xf>
    <xf numFmtId="4" fontId="53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54" applyFont="1" applyFill="1" applyBorder="1" applyAlignment="1" applyProtection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48" fillId="19" borderId="10" xfId="54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1" xfId="101" applyFont="1" applyFill="1" applyBorder="1" applyAlignment="1">
      <alignment horizontal="right" vertical="center" wrapText="1"/>
      <protection/>
    </xf>
    <xf numFmtId="0" fontId="8" fillId="0" borderId="12" xfId="101" applyFont="1" applyFill="1" applyBorder="1" applyAlignment="1">
      <alignment horizontal="right" vertical="center" wrapText="1"/>
      <protection/>
    </xf>
    <xf numFmtId="0" fontId="8" fillId="0" borderId="13" xfId="101" applyFont="1" applyFill="1" applyBorder="1" applyAlignment="1">
      <alignment horizontal="right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190" fontId="51" fillId="0" borderId="10" xfId="0" applyNumberFormat="1" applyFont="1" applyFill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SheetLayoutView="100" workbookViewId="0" topLeftCell="A21">
      <selection activeCell="L27" sqref="L27"/>
    </sheetView>
  </sheetViews>
  <sheetFormatPr defaultColWidth="9.140625" defaultRowHeight="15"/>
  <cols>
    <col min="1" max="1" width="6.8515625" style="18" customWidth="1"/>
    <col min="2" max="2" width="27.28125" style="22" customWidth="1"/>
    <col min="3" max="3" width="18.00390625" style="32" customWidth="1"/>
    <col min="4" max="4" width="17.8515625" style="18" customWidth="1"/>
    <col min="5" max="5" width="23.7109375" style="18" customWidth="1"/>
    <col min="6" max="6" width="18.00390625" style="18" customWidth="1"/>
    <col min="7" max="7" width="15.00390625" style="18" customWidth="1"/>
    <col min="8" max="8" width="14.00390625" style="24" customWidth="1"/>
    <col min="9" max="9" width="13.57421875" style="25" customWidth="1"/>
    <col min="10" max="10" width="13.00390625" style="18" customWidth="1"/>
    <col min="11" max="11" width="13.8515625" style="18" customWidth="1"/>
    <col min="12" max="16384" width="9.140625" style="18" customWidth="1"/>
  </cols>
  <sheetData>
    <row r="1" spans="1:11" s="10" customFormat="1" ht="12">
      <c r="A1" s="46" t="s">
        <v>96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0" customFormat="1" ht="30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0" customFormat="1" ht="22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 s="10" customFormat="1" ht="22.5" customHeight="1">
      <c r="B4" s="48" t="s">
        <v>95</v>
      </c>
      <c r="C4" s="48"/>
      <c r="D4" s="48"/>
      <c r="E4" s="33"/>
      <c r="F4" s="33"/>
      <c r="G4" s="33"/>
      <c r="H4" s="33"/>
      <c r="I4" s="33"/>
      <c r="J4" s="33"/>
      <c r="K4" s="33"/>
    </row>
    <row r="5" spans="1:11" s="10" customFormat="1" ht="22.5" customHeight="1">
      <c r="A5" s="27"/>
      <c r="B5" s="11"/>
      <c r="C5" s="30"/>
      <c r="D5" s="12"/>
      <c r="E5" s="12"/>
      <c r="F5" s="12"/>
      <c r="G5" s="12"/>
      <c r="H5" s="13"/>
      <c r="I5" s="14"/>
      <c r="J5" s="12"/>
      <c r="K5" s="15"/>
    </row>
    <row r="6" spans="1:11" s="1" customFormat="1" ht="36">
      <c r="A6" s="3" t="s">
        <v>14</v>
      </c>
      <c r="B6" s="3" t="s">
        <v>15</v>
      </c>
      <c r="C6" s="31" t="s">
        <v>16</v>
      </c>
      <c r="D6" s="4" t="s">
        <v>17</v>
      </c>
      <c r="E6" s="3" t="s">
        <v>18</v>
      </c>
      <c r="F6" s="3" t="s">
        <v>19</v>
      </c>
      <c r="G6" s="5" t="s">
        <v>20</v>
      </c>
      <c r="H6" s="6" t="s">
        <v>21</v>
      </c>
      <c r="I6" s="7" t="s">
        <v>22</v>
      </c>
      <c r="J6" s="8" t="s">
        <v>23</v>
      </c>
      <c r="K6" s="5" t="s">
        <v>100</v>
      </c>
    </row>
    <row r="7" spans="1:11" ht="24.75" customHeight="1">
      <c r="A7" s="42">
        <v>1</v>
      </c>
      <c r="B7" s="43" t="s">
        <v>24</v>
      </c>
      <c r="C7" s="55">
        <v>31500</v>
      </c>
      <c r="D7" s="37" t="s">
        <v>83</v>
      </c>
      <c r="E7" s="16" t="s">
        <v>58</v>
      </c>
      <c r="F7" s="49" t="s">
        <v>0</v>
      </c>
      <c r="G7" s="35" t="s">
        <v>10</v>
      </c>
      <c r="H7" s="35" t="s">
        <v>5</v>
      </c>
      <c r="I7" s="20"/>
      <c r="J7" s="41">
        <v>439</v>
      </c>
      <c r="K7" s="17">
        <f>I7*J7</f>
        <v>0</v>
      </c>
    </row>
    <row r="8" spans="1:11" ht="24.75" customHeight="1">
      <c r="A8" s="42"/>
      <c r="B8" s="43"/>
      <c r="C8" s="55">
        <v>31501</v>
      </c>
      <c r="D8" s="37" t="s">
        <v>83</v>
      </c>
      <c r="E8" s="16" t="s">
        <v>58</v>
      </c>
      <c r="F8" s="49"/>
      <c r="G8" s="35" t="s">
        <v>11</v>
      </c>
      <c r="H8" s="35" t="s">
        <v>5</v>
      </c>
      <c r="I8" s="20"/>
      <c r="J8" s="41">
        <v>798</v>
      </c>
      <c r="K8" s="17">
        <f>I8*J8</f>
        <v>0</v>
      </c>
    </row>
    <row r="9" spans="1:11" ht="24.75" customHeight="1">
      <c r="A9" s="42"/>
      <c r="B9" s="45" t="s">
        <v>25</v>
      </c>
      <c r="C9" s="45"/>
      <c r="D9" s="45"/>
      <c r="E9" s="45"/>
      <c r="F9" s="45"/>
      <c r="G9" s="45"/>
      <c r="H9" s="45"/>
      <c r="I9" s="45"/>
      <c r="J9" s="45"/>
      <c r="K9" s="38">
        <f>SUM(K7:K8)</f>
        <v>0</v>
      </c>
    </row>
    <row r="10" spans="1:11" ht="24.75" customHeight="1">
      <c r="A10" s="34">
        <v>3</v>
      </c>
      <c r="B10" s="35" t="s">
        <v>26</v>
      </c>
      <c r="C10" s="55">
        <v>31051</v>
      </c>
      <c r="D10" s="37" t="s">
        <v>84</v>
      </c>
      <c r="E10" s="16" t="s">
        <v>58</v>
      </c>
      <c r="F10" s="35" t="s">
        <v>0</v>
      </c>
      <c r="G10" s="35" t="s">
        <v>11</v>
      </c>
      <c r="H10" s="35" t="s">
        <v>5</v>
      </c>
      <c r="I10" s="20"/>
      <c r="J10" s="41">
        <v>2527.8</v>
      </c>
      <c r="K10" s="17">
        <f aca="true" t="shared" si="0" ref="K10:K18">J10*I10</f>
        <v>0</v>
      </c>
    </row>
    <row r="11" spans="1:11" ht="55.5" customHeight="1">
      <c r="A11" s="34">
        <v>5</v>
      </c>
      <c r="B11" s="35" t="s">
        <v>52</v>
      </c>
      <c r="C11" s="55" t="s">
        <v>85</v>
      </c>
      <c r="D11" s="16" t="s">
        <v>59</v>
      </c>
      <c r="E11" s="16" t="s">
        <v>60</v>
      </c>
      <c r="F11" s="36" t="s">
        <v>53</v>
      </c>
      <c r="G11" s="36" t="s">
        <v>54</v>
      </c>
      <c r="H11" s="36" t="s">
        <v>47</v>
      </c>
      <c r="I11" s="28"/>
      <c r="J11" s="17">
        <v>23.86</v>
      </c>
      <c r="K11" s="17">
        <f t="shared" si="0"/>
        <v>0</v>
      </c>
    </row>
    <row r="12" spans="1:11" ht="48">
      <c r="A12" s="34">
        <v>11</v>
      </c>
      <c r="B12" s="35" t="s">
        <v>27</v>
      </c>
      <c r="C12" s="55" t="s">
        <v>86</v>
      </c>
      <c r="D12" s="16" t="s">
        <v>61</v>
      </c>
      <c r="E12" s="16" t="s">
        <v>62</v>
      </c>
      <c r="F12" s="35" t="s">
        <v>2</v>
      </c>
      <c r="G12" s="9" t="s">
        <v>30</v>
      </c>
      <c r="H12" s="35" t="s">
        <v>6</v>
      </c>
      <c r="I12" s="20"/>
      <c r="J12" s="41">
        <v>942.3</v>
      </c>
      <c r="K12" s="17">
        <f t="shared" si="0"/>
        <v>0</v>
      </c>
    </row>
    <row r="13" spans="1:11" ht="48">
      <c r="A13" s="34">
        <v>12</v>
      </c>
      <c r="B13" s="35" t="s">
        <v>28</v>
      </c>
      <c r="C13" s="55" t="s">
        <v>87</v>
      </c>
      <c r="D13" s="16" t="s">
        <v>61</v>
      </c>
      <c r="E13" s="16" t="s">
        <v>62</v>
      </c>
      <c r="F13" s="35" t="s">
        <v>2</v>
      </c>
      <c r="G13" s="9" t="s">
        <v>31</v>
      </c>
      <c r="H13" s="35" t="s">
        <v>6</v>
      </c>
      <c r="I13" s="20"/>
      <c r="J13" s="41">
        <v>997.3</v>
      </c>
      <c r="K13" s="17">
        <f t="shared" si="0"/>
        <v>0</v>
      </c>
    </row>
    <row r="14" spans="1:11" ht="36">
      <c r="A14" s="34">
        <v>13</v>
      </c>
      <c r="B14" s="35" t="s">
        <v>29</v>
      </c>
      <c r="C14" s="55">
        <v>34154</v>
      </c>
      <c r="D14" s="16" t="s">
        <v>63</v>
      </c>
      <c r="E14" s="16" t="s">
        <v>64</v>
      </c>
      <c r="F14" s="35" t="s">
        <v>2</v>
      </c>
      <c r="G14" s="9" t="s">
        <v>12</v>
      </c>
      <c r="H14" s="35" t="s">
        <v>6</v>
      </c>
      <c r="I14" s="20"/>
      <c r="J14" s="41">
        <v>1224</v>
      </c>
      <c r="K14" s="17">
        <f t="shared" si="0"/>
        <v>0</v>
      </c>
    </row>
    <row r="15" spans="1:11" ht="53.25" customHeight="1">
      <c r="A15" s="34">
        <v>20</v>
      </c>
      <c r="B15" s="39" t="s">
        <v>44</v>
      </c>
      <c r="C15" s="55">
        <v>34024</v>
      </c>
      <c r="D15" s="17" t="s">
        <v>65</v>
      </c>
      <c r="E15" s="16" t="s">
        <v>66</v>
      </c>
      <c r="F15" s="36" t="s">
        <v>48</v>
      </c>
      <c r="G15" s="9" t="s">
        <v>10</v>
      </c>
      <c r="H15" s="35" t="s">
        <v>5</v>
      </c>
      <c r="I15" s="20"/>
      <c r="J15" s="17">
        <v>278.54</v>
      </c>
      <c r="K15" s="17">
        <f t="shared" si="0"/>
        <v>0</v>
      </c>
    </row>
    <row r="16" spans="1:11" ht="77.25" customHeight="1">
      <c r="A16" s="34">
        <v>21</v>
      </c>
      <c r="B16" s="19" t="s">
        <v>32</v>
      </c>
      <c r="C16" s="55" t="s">
        <v>88</v>
      </c>
      <c r="D16" s="17" t="s">
        <v>67</v>
      </c>
      <c r="E16" s="16" t="s">
        <v>68</v>
      </c>
      <c r="F16" s="36" t="s">
        <v>48</v>
      </c>
      <c r="G16" s="21" t="s">
        <v>33</v>
      </c>
      <c r="H16" s="19" t="s">
        <v>5</v>
      </c>
      <c r="I16" s="20"/>
      <c r="J16" s="17">
        <v>1774.9</v>
      </c>
      <c r="K16" s="17">
        <f t="shared" si="0"/>
        <v>0</v>
      </c>
    </row>
    <row r="17" spans="1:11" ht="47.25" customHeight="1">
      <c r="A17" s="42">
        <v>22</v>
      </c>
      <c r="B17" s="43" t="s">
        <v>34</v>
      </c>
      <c r="C17" s="55" t="s">
        <v>89</v>
      </c>
      <c r="D17" s="17" t="s">
        <v>69</v>
      </c>
      <c r="E17" s="16" t="s">
        <v>70</v>
      </c>
      <c r="F17" s="44" t="s">
        <v>35</v>
      </c>
      <c r="G17" s="35" t="s">
        <v>7</v>
      </c>
      <c r="H17" s="35" t="s">
        <v>5</v>
      </c>
      <c r="I17" s="20"/>
      <c r="J17" s="17">
        <v>513.86</v>
      </c>
      <c r="K17" s="17">
        <f t="shared" si="0"/>
        <v>0</v>
      </c>
    </row>
    <row r="18" spans="1:11" ht="48.75" customHeight="1">
      <c r="A18" s="42"/>
      <c r="B18" s="43"/>
      <c r="C18" s="55" t="s">
        <v>90</v>
      </c>
      <c r="D18" s="17" t="s">
        <v>69</v>
      </c>
      <c r="E18" s="16" t="s">
        <v>71</v>
      </c>
      <c r="F18" s="44"/>
      <c r="G18" s="35" t="s">
        <v>11</v>
      </c>
      <c r="H18" s="35" t="s">
        <v>5</v>
      </c>
      <c r="I18" s="20"/>
      <c r="J18" s="17">
        <v>1612.19</v>
      </c>
      <c r="K18" s="17">
        <f t="shared" si="0"/>
        <v>0</v>
      </c>
    </row>
    <row r="19" spans="1:11" ht="25.5" customHeight="1">
      <c r="A19" s="42"/>
      <c r="B19" s="45" t="s">
        <v>56</v>
      </c>
      <c r="C19" s="45"/>
      <c r="D19" s="45"/>
      <c r="E19" s="45"/>
      <c r="F19" s="45"/>
      <c r="G19" s="45"/>
      <c r="H19" s="45"/>
      <c r="I19" s="45"/>
      <c r="J19" s="45"/>
      <c r="K19" s="38">
        <f>SUM(K17:K18)</f>
        <v>0</v>
      </c>
    </row>
    <row r="20" spans="1:11" ht="38.25" customHeight="1">
      <c r="A20" s="42">
        <v>30</v>
      </c>
      <c r="B20" s="43" t="s">
        <v>36</v>
      </c>
      <c r="C20" s="55">
        <v>33190</v>
      </c>
      <c r="D20" s="17" t="s">
        <v>72</v>
      </c>
      <c r="E20" s="16" t="s">
        <v>73</v>
      </c>
      <c r="F20" s="53" t="s">
        <v>49</v>
      </c>
      <c r="G20" s="35" t="s">
        <v>9</v>
      </c>
      <c r="H20" s="35" t="s">
        <v>5</v>
      </c>
      <c r="I20" s="20"/>
      <c r="J20" s="17">
        <v>526.09</v>
      </c>
      <c r="K20" s="17">
        <f>J20*I20</f>
        <v>0</v>
      </c>
    </row>
    <row r="21" spans="1:11" ht="42.75" customHeight="1">
      <c r="A21" s="42"/>
      <c r="B21" s="43"/>
      <c r="C21" s="55">
        <v>33191</v>
      </c>
      <c r="D21" s="17" t="s">
        <v>72</v>
      </c>
      <c r="E21" s="16" t="s">
        <v>73</v>
      </c>
      <c r="F21" s="53"/>
      <c r="G21" s="35" t="s">
        <v>8</v>
      </c>
      <c r="H21" s="35" t="s">
        <v>5</v>
      </c>
      <c r="I21" s="20"/>
      <c r="J21" s="17">
        <v>1696.24</v>
      </c>
      <c r="K21" s="17">
        <f>J21*I21</f>
        <v>0</v>
      </c>
    </row>
    <row r="22" spans="1:11" ht="24" customHeight="1">
      <c r="A22" s="42"/>
      <c r="B22" s="45" t="s">
        <v>55</v>
      </c>
      <c r="C22" s="45"/>
      <c r="D22" s="45"/>
      <c r="E22" s="45"/>
      <c r="F22" s="45"/>
      <c r="G22" s="45"/>
      <c r="H22" s="45"/>
      <c r="I22" s="45"/>
      <c r="J22" s="45"/>
      <c r="K22" s="38">
        <f>SUM(K20:K21)</f>
        <v>0</v>
      </c>
    </row>
    <row r="23" spans="1:11" ht="43.5" customHeight="1">
      <c r="A23" s="34">
        <v>37</v>
      </c>
      <c r="B23" s="39" t="s">
        <v>50</v>
      </c>
      <c r="C23" s="29" t="s">
        <v>91</v>
      </c>
      <c r="D23" s="17" t="s">
        <v>74</v>
      </c>
      <c r="E23" s="16" t="s">
        <v>75</v>
      </c>
      <c r="F23" s="35" t="s">
        <v>4</v>
      </c>
      <c r="G23" s="35" t="s">
        <v>13</v>
      </c>
      <c r="H23" s="35" t="s">
        <v>5</v>
      </c>
      <c r="I23" s="20"/>
      <c r="J23" s="17">
        <v>1492.47</v>
      </c>
      <c r="K23" s="17">
        <f>J23*I23</f>
        <v>0</v>
      </c>
    </row>
    <row r="24" spans="1:11" ht="44.25" customHeight="1">
      <c r="A24" s="34">
        <v>38</v>
      </c>
      <c r="B24" s="39" t="s">
        <v>51</v>
      </c>
      <c r="C24" s="29" t="s">
        <v>92</v>
      </c>
      <c r="D24" s="17" t="s">
        <v>74</v>
      </c>
      <c r="E24" s="16" t="s">
        <v>75</v>
      </c>
      <c r="F24" s="35" t="s">
        <v>4</v>
      </c>
      <c r="G24" s="35" t="s">
        <v>37</v>
      </c>
      <c r="H24" s="35" t="s">
        <v>5</v>
      </c>
      <c r="I24" s="20"/>
      <c r="J24" s="17">
        <v>5110.08</v>
      </c>
      <c r="K24" s="17">
        <f>J24*I24</f>
        <v>0</v>
      </c>
    </row>
    <row r="25" spans="1:11" ht="87" customHeight="1">
      <c r="A25" s="34">
        <v>40</v>
      </c>
      <c r="B25" s="26" t="s">
        <v>45</v>
      </c>
      <c r="C25" s="29" t="s">
        <v>93</v>
      </c>
      <c r="D25" s="17" t="s">
        <v>82</v>
      </c>
      <c r="E25" s="16" t="s">
        <v>76</v>
      </c>
      <c r="F25" s="26" t="s">
        <v>1</v>
      </c>
      <c r="G25" s="26" t="s">
        <v>46</v>
      </c>
      <c r="H25" s="26" t="s">
        <v>47</v>
      </c>
      <c r="I25" s="20"/>
      <c r="J25" s="54">
        <v>1.86</v>
      </c>
      <c r="K25" s="17">
        <f>J25*I25</f>
        <v>0</v>
      </c>
    </row>
    <row r="26" spans="1:11" ht="24" customHeight="1">
      <c r="A26" s="42">
        <v>51</v>
      </c>
      <c r="B26" s="43" t="s">
        <v>38</v>
      </c>
      <c r="C26" s="55">
        <v>37070</v>
      </c>
      <c r="D26" s="17" t="s">
        <v>77</v>
      </c>
      <c r="E26" s="16" t="s">
        <v>78</v>
      </c>
      <c r="F26" s="44" t="s">
        <v>39</v>
      </c>
      <c r="G26" s="35" t="s">
        <v>40</v>
      </c>
      <c r="H26" s="35" t="s">
        <v>6</v>
      </c>
      <c r="I26" s="20"/>
      <c r="J26" s="41">
        <v>9911.1</v>
      </c>
      <c r="K26" s="17">
        <f>J26*I26</f>
        <v>0</v>
      </c>
    </row>
    <row r="27" spans="1:11" ht="24" customHeight="1">
      <c r="A27" s="42"/>
      <c r="B27" s="43"/>
      <c r="C27" s="55">
        <v>37071</v>
      </c>
      <c r="D27" s="17" t="s">
        <v>79</v>
      </c>
      <c r="E27" s="16" t="s">
        <v>78</v>
      </c>
      <c r="F27" s="44"/>
      <c r="G27" s="35" t="s">
        <v>41</v>
      </c>
      <c r="H27" s="35" t="s">
        <v>6</v>
      </c>
      <c r="I27" s="20"/>
      <c r="J27" s="41">
        <v>29587.6</v>
      </c>
      <c r="K27" s="17">
        <f>J27*I27</f>
        <v>0</v>
      </c>
    </row>
    <row r="28" spans="1:11" ht="26.25" customHeight="1">
      <c r="A28" s="42"/>
      <c r="B28" s="45" t="s">
        <v>57</v>
      </c>
      <c r="C28" s="45"/>
      <c r="D28" s="45"/>
      <c r="E28" s="45"/>
      <c r="F28" s="45"/>
      <c r="G28" s="45"/>
      <c r="H28" s="45"/>
      <c r="I28" s="45"/>
      <c r="J28" s="45"/>
      <c r="K28" s="38">
        <f>SUM(K26:K27)</f>
        <v>0</v>
      </c>
    </row>
    <row r="29" spans="1:11" ht="57.75" customHeight="1">
      <c r="A29" s="34">
        <v>52</v>
      </c>
      <c r="B29" s="35" t="s">
        <v>42</v>
      </c>
      <c r="C29" s="29" t="s">
        <v>94</v>
      </c>
      <c r="D29" s="17" t="s">
        <v>80</v>
      </c>
      <c r="E29" s="16" t="s">
        <v>81</v>
      </c>
      <c r="F29" s="35" t="s">
        <v>3</v>
      </c>
      <c r="G29" s="35" t="s">
        <v>43</v>
      </c>
      <c r="H29" s="35" t="s">
        <v>5</v>
      </c>
      <c r="I29" s="20"/>
      <c r="J29" s="17">
        <v>467.85</v>
      </c>
      <c r="K29" s="17">
        <f>J29*I29</f>
        <v>0</v>
      </c>
    </row>
    <row r="30" spans="1:11" s="2" customFormat="1" ht="23.25" customHeight="1">
      <c r="A30" s="50" t="s">
        <v>97</v>
      </c>
      <c r="B30" s="51"/>
      <c r="C30" s="51"/>
      <c r="D30" s="51"/>
      <c r="E30" s="51"/>
      <c r="F30" s="51"/>
      <c r="G30" s="51"/>
      <c r="H30" s="51"/>
      <c r="I30" s="51"/>
      <c r="J30" s="52"/>
      <c r="K30" s="40">
        <f>SUM(K7:K8,K10:K18,K20:K21,K23:K27,K29)</f>
        <v>0</v>
      </c>
    </row>
    <row r="31" spans="1:11" s="2" customFormat="1" ht="23.25" customHeight="1">
      <c r="A31" s="50" t="s">
        <v>99</v>
      </c>
      <c r="B31" s="51"/>
      <c r="C31" s="51"/>
      <c r="D31" s="51"/>
      <c r="E31" s="51"/>
      <c r="F31" s="51"/>
      <c r="G31" s="51"/>
      <c r="H31" s="51"/>
      <c r="I31" s="51"/>
      <c r="J31" s="52"/>
      <c r="K31" s="40">
        <f>K30*10%</f>
        <v>0</v>
      </c>
    </row>
    <row r="32" spans="1:11" s="2" customFormat="1" ht="23.25" customHeight="1">
      <c r="A32" s="50" t="s">
        <v>98</v>
      </c>
      <c r="B32" s="51"/>
      <c r="C32" s="51"/>
      <c r="D32" s="51"/>
      <c r="E32" s="51"/>
      <c r="F32" s="51"/>
      <c r="G32" s="51"/>
      <c r="H32" s="51"/>
      <c r="I32" s="51"/>
      <c r="J32" s="52"/>
      <c r="K32" s="40">
        <f>K30+K31</f>
        <v>0</v>
      </c>
    </row>
    <row r="33" ht="12">
      <c r="G33" s="23"/>
    </row>
  </sheetData>
  <sheetProtection/>
  <mergeCells count="21">
    <mergeCell ref="A31:J31"/>
    <mergeCell ref="A30:J30"/>
    <mergeCell ref="A32:J32"/>
    <mergeCell ref="B22:J22"/>
    <mergeCell ref="F20:F21"/>
    <mergeCell ref="B20:B21"/>
    <mergeCell ref="A1:K2"/>
    <mergeCell ref="B4:D4"/>
    <mergeCell ref="B7:B8"/>
    <mergeCell ref="B9:J9"/>
    <mergeCell ref="F7:F8"/>
    <mergeCell ref="A20:A22"/>
    <mergeCell ref="A17:A19"/>
    <mergeCell ref="B17:B18"/>
    <mergeCell ref="F17:F18"/>
    <mergeCell ref="B19:J19"/>
    <mergeCell ref="A7:A9"/>
    <mergeCell ref="A26:A28"/>
    <mergeCell ref="B26:B27"/>
    <mergeCell ref="F26:F27"/>
    <mergeCell ref="B28:J28"/>
  </mergeCells>
  <conditionalFormatting sqref="J7:J8">
    <cfRule type="expression" priority="6" dxfId="0" stopIfTrue="1">
      <formula>J7=MIN($S7:$T7)</formula>
    </cfRule>
  </conditionalFormatting>
  <conditionalFormatting sqref="J10">
    <cfRule type="expression" priority="5" dxfId="0" stopIfTrue="1">
      <formula>J10=MIN($S10:$T10)</formula>
    </cfRule>
  </conditionalFormatting>
  <conditionalFormatting sqref="J12">
    <cfRule type="expression" priority="4" dxfId="0" stopIfTrue="1">
      <formula>J12=MIN($S12:$T12)</formula>
    </cfRule>
  </conditionalFormatting>
  <conditionalFormatting sqref="J13">
    <cfRule type="expression" priority="3" dxfId="0" stopIfTrue="1">
      <formula>J13=MIN($S13:$T13)</formula>
    </cfRule>
  </conditionalFormatting>
  <conditionalFormatting sqref="J14">
    <cfRule type="expression" priority="2" dxfId="0" stopIfTrue="1">
      <formula>J14=MIN($S14:$T14)</formula>
    </cfRule>
  </conditionalFormatting>
  <conditionalFormatting sqref="J26:J27">
    <cfRule type="expression" priority="1" dxfId="0" stopIfTrue="1">
      <formula>J26=MIN($S26:$T26)</formula>
    </cfRule>
  </conditionalFormatting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59" r:id="rId1"/>
  <headerFooter>
    <oddHeader>&amp;C
</oddHeader>
    <oddFooter>&amp;CPage &amp;P of &amp;N</oddFooter>
  </headerFooter>
  <ignoredErrors>
    <ignoredError sqref="K19 K15 B21 K21 K20 K24 K23 B27 K27 K26 C22:K22 C28:K28 K17:K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Lela Jelisavcic</cp:lastModifiedBy>
  <cp:lastPrinted>2021-10-04T06:57:48Z</cp:lastPrinted>
  <dcterms:created xsi:type="dcterms:W3CDTF">2015-05-26T06:21:57Z</dcterms:created>
  <dcterms:modified xsi:type="dcterms:W3CDTF">2022-05-13T09:45:44Z</dcterms:modified>
  <cp:category/>
  <cp:version/>
  <cp:contentType/>
  <cp:contentStatus/>
</cp:coreProperties>
</file>