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<sst xmlns="http://schemas.openxmlformats.org/spreadsheetml/2006/main" count="83" uniqueCount="67">
  <si>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</si>
  <si>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</si>
  <si>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</si>
  <si>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</si>
  <si>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</si>
  <si>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</si>
  <si>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</si>
  <si>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</si>
  <si>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</si>
  <si>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</si>
  <si>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</si>
  <si>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</si>
  <si>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</si>
  <si>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</si>
  <si>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</si>
  <si>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</si>
  <si>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</si>
  <si>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</si>
  <si>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</si>
  <si>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</si>
  <si>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</si>
  <si>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</si>
  <si>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</si>
  <si>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</si>
  <si>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</si>
  <si>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</si>
  <si>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</si>
  <si>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</si>
  <si>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</si>
  <si>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</si>
  <si>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</si>
  <si>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</si>
  <si>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</si>
  <si>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</si>
  <si>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</si>
  <si>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</si>
  <si>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</si>
  <si>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Jединична цена</t>
  </si>
  <si>
    <t xml:space="preserve">Количине </t>
  </si>
  <si>
    <t>33600000
15882000</t>
  </si>
  <si>
    <t>404-1-110/20-53</t>
  </si>
  <si>
    <t>ЛЕКОВА СА ЛИСТЕ А И ЛИСТЕ А1 ЛИСТЕ ЛЕКОВА</t>
  </si>
  <si>
    <t>mikofenolat natrijum</t>
  </si>
  <si>
    <t>MYFORTIC</t>
  </si>
  <si>
    <t>gastrorezistentna tableta</t>
  </si>
  <si>
    <t>blister, 120 po 180 mg</t>
  </si>
  <si>
    <t>blister, 120 po 360 mg</t>
  </si>
  <si>
    <t>everolimus</t>
  </si>
  <si>
    <t>CERTICAN</t>
  </si>
  <si>
    <t>tableta</t>
  </si>
  <si>
    <t>blister, 60 po 0,25 mg</t>
  </si>
  <si>
    <t>blister, 60 po 0,5 mg</t>
  </si>
  <si>
    <t>brinzolamid</t>
  </si>
  <si>
    <t>AZOPT</t>
  </si>
  <si>
    <t>kapi za oči, suspenzija</t>
  </si>
  <si>
    <t>bočica sa kapaljkom, 1 po 5 ml (10 mg/ml)</t>
  </si>
  <si>
    <t>timolol, bimatoprost</t>
  </si>
  <si>
    <t>GANFORT</t>
  </si>
  <si>
    <t>kapi za oči, rastvor</t>
  </si>
  <si>
    <t>bočica sa kapljkom, 1 po 3 ml (5 mg/ml + 300 mcg/ml)</t>
  </si>
  <si>
    <t>timolol, brinzolamid</t>
  </si>
  <si>
    <t>AZARGA</t>
  </si>
  <si>
    <t>boca plastična, 1 po 5 ml (5 mg/ml + 10 mg/ml)</t>
  </si>
  <si>
    <t>timolol, brimonidin</t>
  </si>
  <si>
    <t>COMBIGAN</t>
  </si>
  <si>
    <t>bočica sa kapaljkom, 1 po 5ml (5mg/ml + 2mg/ml)</t>
  </si>
  <si>
    <t>MEDICA LINEA PHARM D.O.O.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</si>
</sst>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vertical="center" wrapText="1"/>
    </xf>
    <xf numFmtId="4" fontId="55" fillId="0" borderId="12" xfId="0" applyNumberFormat="1" applyFont="1" applyFill="1" applyBorder="1" applyAlignment="1">
      <alignment vertical="center" wrapText="1"/>
    </xf>
    <xf numFmtId="4" fontId="55" fillId="0" borderId="13" xfId="0" applyNumberFormat="1" applyFont="1" applyFill="1" applyBorder="1" applyAlignment="1">
      <alignment vertical="center" wrapText="1"/>
    </xf>
    <xf numFmtId="3" fontId="55" fillId="0" borderId="14" xfId="0" applyNumberFormat="1" applyFont="1" applyFill="1" applyBorder="1" applyAlignment="1">
      <alignment vertical="center" wrapText="1"/>
    </xf>
    <xf numFmtId="3" fontId="55" fillId="0" borderId="15" xfId="0" applyNumberFormat="1" applyFont="1" applyFill="1" applyBorder="1" applyAlignment="1">
      <alignment vertical="center" wrapText="1"/>
    </xf>
    <xf numFmtId="3" fontId="55" fillId="0" borderId="16" xfId="0" applyNumberFormat="1" applyFont="1" applyFill="1" applyBorder="1" applyAlignment="1">
      <alignment vertical="center" wrapText="1"/>
    </xf>
    <xf numFmtId="4" fontId="52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33" borderId="10" xfId="61" applyFont="1" applyFill="1" applyBorder="1" applyAlignment="1">
      <alignment horizontal="center" vertical="center" wrapText="1"/>
      <protection/>
    </xf>
    <xf numFmtId="4" fontId="53" fillId="0" borderId="10" xfId="61" applyNumberFormat="1" applyFont="1" applyFill="1" applyBorder="1" applyAlignment="1">
      <alignment horizontal="center" vertical="center" wrapText="1"/>
      <protection/>
    </xf>
    <xf numFmtId="0" fontId="3" fillId="33" borderId="11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0" fontId="3" fillId="33" borderId="13" xfId="61" applyFont="1" applyFill="1" applyBorder="1" applyAlignment="1">
      <alignment horizontal="center" vertical="center" wrapText="1"/>
      <protection/>
    </xf>
    <xf numFmtId="3" fontId="47" fillId="0" borderId="0" xfId="0" applyNumberFormat="1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/>
      <protection locked="0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 wrapText="1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4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59" applyNumberFormat="1" applyFont="1" applyFill="1" applyBorder="1" applyAlignment="1" applyProtection="1">
      <alignment horizontal="left" wrapText="1"/>
      <protection locked="0"/>
    </xf>
    <xf numFmtId="0" fontId="6" fillId="0" borderId="10" xfId="59" applyFont="1" applyBorder="1" applyAlignment="1">
      <alignment horizontal="left" wrapText="1"/>
      <protection/>
    </xf>
    <xf numFmtId="0" fontId="6" fillId="35" borderId="10" xfId="59" applyFont="1" applyFill="1" applyBorder="1" applyAlignment="1" applyProtection="1">
      <alignment horizontal="left" wrapText="1"/>
      <protection locked="0"/>
    </xf>
    <xf numFmtId="0" fontId="6" fillId="35" borderId="10" xfId="59" applyFont="1" applyFill="1" applyBorder="1" applyAlignment="1" applyProtection="1">
      <alignment horizontal="center" wrapText="1"/>
      <protection locked="0"/>
    </xf>
    <xf numFmtId="187" fontId="6" fillId="35" borderId="10" xfId="58" applyNumberFormat="1" applyFont="1" applyFill="1" applyBorder="1" applyAlignment="1" applyProtection="1">
      <alignment horizontal="left" wrapText="1"/>
      <protection locked="0"/>
    </xf>
    <xf numFmtId="0" fontId="6" fillId="0" borderId="10" xfId="58" applyFont="1" applyBorder="1" applyAlignment="1">
      <alignment horizontal="left" wrapText="1"/>
      <protection/>
    </xf>
    <xf numFmtId="0" fontId="6" fillId="35" borderId="10" xfId="58" applyFont="1" applyFill="1" applyBorder="1" applyAlignment="1" applyProtection="1">
      <alignment horizontal="left" wrapText="1"/>
      <protection locked="0"/>
    </xf>
    <xf numFmtId="0" fontId="6" fillId="35" borderId="10" xfId="58" applyFont="1" applyFill="1" applyBorder="1" applyAlignment="1" applyProtection="1">
      <alignment horizontal="center" wrapText="1"/>
      <protection locked="0"/>
    </xf>
    <xf numFmtId="4" fontId="6" fillId="34" borderId="10" xfId="59" applyNumberFormat="1" applyFont="1" applyFill="1" applyBorder="1" applyAlignment="1">
      <alignment horizontal="center" wrapText="1"/>
      <protection/>
    </xf>
    <xf numFmtId="4" fontId="6" fillId="34" borderId="10" xfId="59" applyNumberFormat="1" applyFont="1" applyFill="1" applyBorder="1" applyAlignment="1">
      <alignment horizontal="center"/>
      <protection/>
    </xf>
    <xf numFmtId="4" fontId="6" fillId="35" borderId="10" xfId="59" applyNumberFormat="1" applyFont="1" applyFill="1" applyBorder="1" applyAlignment="1" applyProtection="1">
      <alignment horizontal="center"/>
      <protection locked="0"/>
    </xf>
    <xf numFmtId="4" fontId="6" fillId="34" borderId="10" xfId="0" applyNumberFormat="1" applyFont="1" applyFill="1" applyBorder="1" applyAlignment="1">
      <alignment horizontal="center" wrapText="1"/>
    </xf>
    <xf numFmtId="4" fontId="58" fillId="33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59" fillId="34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60" fillId="33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1" fillId="33" borderId="17" xfId="0" applyFont="1" applyFill="1" applyBorder="1" applyAlignment="1">
      <alignment horizontal="right" vertical="center" wrapText="1"/>
    </xf>
    <xf numFmtId="0" fontId="61" fillId="33" borderId="18" xfId="0" applyFont="1" applyFill="1" applyBorder="1" applyAlignment="1">
      <alignment horizontal="right" vertical="center" wrapText="1"/>
    </xf>
    <xf numFmtId="0" fontId="61" fillId="33" borderId="19" xfId="0" applyFont="1" applyFill="1" applyBorder="1" applyAlignment="1">
      <alignment horizontal="right" vertical="center" wrapText="1"/>
    </xf>
    <xf numFmtId="4" fontId="55" fillId="33" borderId="14" xfId="61" applyNumberFormat="1" applyFont="1" applyFill="1" applyBorder="1" applyAlignment="1">
      <alignment horizontal="center" vertical="center" wrapText="1"/>
      <protection/>
    </xf>
    <xf numFmtId="4" fontId="55" fillId="33" borderId="12" xfId="61" applyNumberFormat="1" applyFont="1" applyFill="1" applyBorder="1" applyAlignment="1">
      <alignment horizontal="center" vertical="center" wrapText="1"/>
      <protection/>
    </xf>
    <xf numFmtId="4" fontId="55" fillId="33" borderId="16" xfId="61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3" xfId="59"/>
    <cellStyle name="Normal 2 14" xfId="60"/>
    <cellStyle name="Normal 4" xfId="61"/>
    <cellStyle name="Note" xfId="62"/>
    <cellStyle name="Output" xfId="63"/>
    <cellStyle name="Percent" xfId="64"/>
    <cellStyle name="Percent 2" xfId="65"/>
    <cellStyle name="Percent 4" xfId="66"/>
    <cellStyle name="Title" xfId="67"/>
    <cellStyle name="Total" xfId="68"/>
    <cellStyle name="Warning Text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1" max="1" width="8.00390625" style="17" customWidth="1"/>
    <col min="2" max="2" width="10.00390625" style="18" customWidth="1"/>
    <col min="3" max="3" width="13.57421875" style="2" customWidth="1"/>
    <col min="4" max="4" width="13.8515625" style="2" customWidth="1"/>
    <col min="5" max="5" width="14.00390625" style="18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5" customWidth="1"/>
    <col min="10" max="10" width="12.00390625" style="26" customWidth="1"/>
    <col min="11" max="11" width="13.421875" style="26" hidden="1" customWidth="1"/>
    <col min="12" max="12" width="15.57421875" style="26" customWidth="1"/>
    <col min="13" max="13" width="22.8515625" style="26" hidden="1" customWidth="1"/>
    <col min="14" max="16384" width="9.140625" style="2" customWidth="1"/>
  </cols>
  <sheetData>
    <row r="2" spans="1:13" ht="12.75" customHeight="1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.75" customHeight="1">
      <c r="A3" s="65" t="s">
        <v>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6" spans="1:13" ht="51">
      <c r="A6" s="30" t="s">
        <v>27</v>
      </c>
      <c r="B6" s="31" t="s">
        <v>28</v>
      </c>
      <c r="C6" s="32" t="s">
        <v>29</v>
      </c>
      <c r="D6" s="32" t="s">
        <v>30</v>
      </c>
      <c r="E6" s="32" t="s">
        <v>0</v>
      </c>
      <c r="F6" s="32" t="s">
        <v>31</v>
      </c>
      <c r="G6" s="33" t="s">
        <v>32</v>
      </c>
      <c r="H6" s="34" t="s">
        <v>33</v>
      </c>
      <c r="I6" s="35" t="s">
        <v>38</v>
      </c>
      <c r="J6" s="36" t="s">
        <v>37</v>
      </c>
      <c r="K6" s="37" t="s">
        <v>34</v>
      </c>
      <c r="L6" s="38" t="s">
        <v>35</v>
      </c>
      <c r="M6" s="29" t="s">
        <v>1</v>
      </c>
    </row>
    <row r="7" spans="1:13" s="19" customFormat="1" ht="22.5">
      <c r="A7" s="39">
        <v>866</v>
      </c>
      <c r="B7" s="45">
        <v>1014260</v>
      </c>
      <c r="C7" s="46" t="s">
        <v>42</v>
      </c>
      <c r="D7" s="47" t="s">
        <v>43</v>
      </c>
      <c r="E7" s="48" t="s">
        <v>44</v>
      </c>
      <c r="F7" s="48" t="s">
        <v>45</v>
      </c>
      <c r="G7" s="44" t="s">
        <v>36</v>
      </c>
      <c r="H7" s="54">
        <v>13474.1</v>
      </c>
      <c r="I7" s="62"/>
      <c r="J7" s="55">
        <v>13450</v>
      </c>
      <c r="K7" s="56">
        <f>H7*I7</f>
        <v>0</v>
      </c>
      <c r="L7" s="57">
        <f>I7*J7</f>
        <v>0</v>
      </c>
      <c r="M7" s="63">
        <v>2</v>
      </c>
    </row>
    <row r="8" spans="1:13" s="19" customFormat="1" ht="22.5">
      <c r="A8" s="39">
        <v>867</v>
      </c>
      <c r="B8" s="45">
        <v>1014261</v>
      </c>
      <c r="C8" s="46" t="s">
        <v>42</v>
      </c>
      <c r="D8" s="47" t="s">
        <v>43</v>
      </c>
      <c r="E8" s="48" t="s">
        <v>44</v>
      </c>
      <c r="F8" s="48" t="s">
        <v>46</v>
      </c>
      <c r="G8" s="44" t="s">
        <v>36</v>
      </c>
      <c r="H8" s="54">
        <v>26929.2</v>
      </c>
      <c r="I8" s="62"/>
      <c r="J8" s="55">
        <v>26890</v>
      </c>
      <c r="K8" s="56">
        <f aca="true" t="shared" si="0" ref="K8:K14">H8*I8</f>
        <v>0</v>
      </c>
      <c r="L8" s="57">
        <f aca="true" t="shared" si="1" ref="L8:L14">I8*J8</f>
        <v>0</v>
      </c>
      <c r="M8" s="63">
        <v>2</v>
      </c>
    </row>
    <row r="9" spans="1:13" s="19" customFormat="1" ht="22.5">
      <c r="A9" s="39">
        <v>871</v>
      </c>
      <c r="B9" s="45">
        <v>1014051</v>
      </c>
      <c r="C9" s="46" t="s">
        <v>47</v>
      </c>
      <c r="D9" s="47" t="s">
        <v>48</v>
      </c>
      <c r="E9" s="48" t="s">
        <v>49</v>
      </c>
      <c r="F9" s="48" t="s">
        <v>50</v>
      </c>
      <c r="G9" s="44" t="s">
        <v>36</v>
      </c>
      <c r="H9" s="54">
        <v>10267.6</v>
      </c>
      <c r="I9" s="62"/>
      <c r="J9" s="55">
        <v>10240</v>
      </c>
      <c r="K9" s="56">
        <f t="shared" si="0"/>
        <v>0</v>
      </c>
      <c r="L9" s="57">
        <f t="shared" si="1"/>
        <v>0</v>
      </c>
      <c r="M9" s="63">
        <v>2</v>
      </c>
    </row>
    <row r="10" spans="1:13" s="19" customFormat="1" ht="22.5">
      <c r="A10" s="39">
        <v>872</v>
      </c>
      <c r="B10" s="45">
        <v>1014052</v>
      </c>
      <c r="C10" s="46" t="s">
        <v>47</v>
      </c>
      <c r="D10" s="47" t="s">
        <v>48</v>
      </c>
      <c r="E10" s="48" t="s">
        <v>49</v>
      </c>
      <c r="F10" s="48" t="s">
        <v>51</v>
      </c>
      <c r="G10" s="44" t="s">
        <v>36</v>
      </c>
      <c r="H10" s="54">
        <v>19501.8</v>
      </c>
      <c r="I10" s="62"/>
      <c r="J10" s="55">
        <v>19400</v>
      </c>
      <c r="K10" s="56">
        <f t="shared" si="0"/>
        <v>0</v>
      </c>
      <c r="L10" s="57">
        <f t="shared" si="1"/>
        <v>0</v>
      </c>
      <c r="M10" s="63">
        <v>2</v>
      </c>
    </row>
    <row r="11" spans="1:13" s="19" customFormat="1" ht="22.5">
      <c r="A11" s="39">
        <v>1372</v>
      </c>
      <c r="B11" s="45">
        <v>7096060</v>
      </c>
      <c r="C11" s="46" t="s">
        <v>52</v>
      </c>
      <c r="D11" s="47" t="s">
        <v>53</v>
      </c>
      <c r="E11" s="48" t="s">
        <v>54</v>
      </c>
      <c r="F11" s="48" t="s">
        <v>55</v>
      </c>
      <c r="G11" s="44" t="s">
        <v>36</v>
      </c>
      <c r="H11" s="54">
        <v>544.2</v>
      </c>
      <c r="I11" s="62"/>
      <c r="J11" s="55">
        <v>540</v>
      </c>
      <c r="K11" s="56">
        <f t="shared" si="0"/>
        <v>0</v>
      </c>
      <c r="L11" s="57">
        <f t="shared" si="1"/>
        <v>0</v>
      </c>
      <c r="M11" s="63">
        <v>2</v>
      </c>
    </row>
    <row r="12" spans="1:13" s="19" customFormat="1" ht="33.75">
      <c r="A12" s="39">
        <v>1381</v>
      </c>
      <c r="B12" s="40">
        <v>7099090</v>
      </c>
      <c r="C12" s="41" t="s">
        <v>56</v>
      </c>
      <c r="D12" s="42" t="s">
        <v>57</v>
      </c>
      <c r="E12" s="43" t="s">
        <v>58</v>
      </c>
      <c r="F12" s="43" t="s">
        <v>59</v>
      </c>
      <c r="G12" s="44" t="s">
        <v>36</v>
      </c>
      <c r="H12" s="53">
        <v>1539.2</v>
      </c>
      <c r="I12" s="62"/>
      <c r="J12" s="44">
        <v>1520.72</v>
      </c>
      <c r="K12" s="56">
        <f t="shared" si="0"/>
        <v>0</v>
      </c>
      <c r="L12" s="57">
        <f t="shared" si="1"/>
        <v>0</v>
      </c>
      <c r="M12" s="63">
        <v>2</v>
      </c>
    </row>
    <row r="13" spans="1:13" s="19" customFormat="1" ht="22.5">
      <c r="A13" s="39">
        <v>1385</v>
      </c>
      <c r="B13" s="49">
        <v>7099175</v>
      </c>
      <c r="C13" s="50" t="s">
        <v>60</v>
      </c>
      <c r="D13" s="51" t="s">
        <v>61</v>
      </c>
      <c r="E13" s="52" t="s">
        <v>54</v>
      </c>
      <c r="F13" s="52" t="s">
        <v>62</v>
      </c>
      <c r="G13" s="44" t="s">
        <v>36</v>
      </c>
      <c r="H13" s="53">
        <v>1168</v>
      </c>
      <c r="I13" s="62"/>
      <c r="J13" s="44">
        <v>1161</v>
      </c>
      <c r="K13" s="56">
        <f t="shared" si="0"/>
        <v>0</v>
      </c>
      <c r="L13" s="57">
        <f t="shared" si="1"/>
        <v>0</v>
      </c>
      <c r="M13" s="63">
        <v>2</v>
      </c>
    </row>
    <row r="14" spans="1:13" s="19" customFormat="1" ht="22.5">
      <c r="A14" s="39">
        <v>1386</v>
      </c>
      <c r="B14" s="40">
        <v>7099188</v>
      </c>
      <c r="C14" s="41" t="s">
        <v>63</v>
      </c>
      <c r="D14" s="42" t="s">
        <v>64</v>
      </c>
      <c r="E14" s="43" t="s">
        <v>58</v>
      </c>
      <c r="F14" s="43" t="s">
        <v>65</v>
      </c>
      <c r="G14" s="44" t="s">
        <v>36</v>
      </c>
      <c r="H14" s="53">
        <v>837.3</v>
      </c>
      <c r="I14" s="62"/>
      <c r="J14" s="44">
        <v>833.11</v>
      </c>
      <c r="K14" s="56">
        <f t="shared" si="0"/>
        <v>0</v>
      </c>
      <c r="L14" s="57">
        <f t="shared" si="1"/>
        <v>0</v>
      </c>
      <c r="M14" s="63">
        <v>2</v>
      </c>
    </row>
    <row r="15" spans="1:13" ht="18.75" customHeight="1">
      <c r="A15" s="66" t="s">
        <v>2</v>
      </c>
      <c r="B15" s="67"/>
      <c r="C15" s="67"/>
      <c r="D15" s="67"/>
      <c r="E15" s="67"/>
      <c r="F15" s="67"/>
      <c r="G15" s="67"/>
      <c r="H15" s="67"/>
      <c r="I15" s="67"/>
      <c r="J15" s="68"/>
      <c r="K15" s="58">
        <f>SUM(K7:K14)</f>
        <v>0</v>
      </c>
      <c r="L15" s="60">
        <f>SUM(L7:L14)</f>
        <v>0</v>
      </c>
      <c r="M15" s="29">
        <f>AVERAGE(M7:M14)</f>
        <v>2</v>
      </c>
    </row>
    <row r="16" spans="1:13" ht="18" customHeight="1">
      <c r="A16" s="66" t="s">
        <v>3</v>
      </c>
      <c r="B16" s="67"/>
      <c r="C16" s="67"/>
      <c r="D16" s="67"/>
      <c r="E16" s="67"/>
      <c r="F16" s="67"/>
      <c r="G16" s="67"/>
      <c r="H16" s="67"/>
      <c r="I16" s="67"/>
      <c r="J16" s="68"/>
      <c r="K16" s="59">
        <f>K15*0.1</f>
        <v>0</v>
      </c>
      <c r="L16" s="61">
        <f>L15*0.1</f>
        <v>0</v>
      </c>
      <c r="M16" s="29"/>
    </row>
    <row r="17" spans="1:13" ht="14.25" customHeight="1">
      <c r="A17" s="66" t="s">
        <v>4</v>
      </c>
      <c r="B17" s="67"/>
      <c r="C17" s="67"/>
      <c r="D17" s="67"/>
      <c r="E17" s="67"/>
      <c r="F17" s="67"/>
      <c r="G17" s="67"/>
      <c r="H17" s="67"/>
      <c r="I17" s="67"/>
      <c r="J17" s="68"/>
      <c r="K17" s="59">
        <f>K15+K16</f>
        <v>0</v>
      </c>
      <c r="L17" s="61">
        <f>L16+L15</f>
        <v>0</v>
      </c>
      <c r="M17" s="29"/>
    </row>
  </sheetData>
  <sheetProtection/>
  <mergeCells count="5">
    <mergeCell ref="A2:M2"/>
    <mergeCell ref="A3:M3"/>
    <mergeCell ref="A15:J15"/>
    <mergeCell ref="A16:J16"/>
    <mergeCell ref="A17:J17"/>
  </mergeCells>
  <conditionalFormatting sqref="B6">
    <cfRule type="duplicateValues" priority="6" dxfId="1" stopIfTrue="1">
      <formula>AND(COUNTIF($B$6:$B$6,B6)&gt;1,NOT(ISBLANK(B6)))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5</v>
      </c>
      <c r="C2" s="27"/>
      <c r="D2" s="27"/>
      <c r="E2" s="28" t="s">
        <v>66</v>
      </c>
    </row>
    <row r="4" ht="15" thickBot="1"/>
    <row r="5" spans="2:7" ht="36.75" thickBot="1">
      <c r="B5" s="3" t="s">
        <v>6</v>
      </c>
      <c r="C5" s="4" t="s">
        <v>40</v>
      </c>
      <c r="E5" s="22" t="s">
        <v>23</v>
      </c>
      <c r="F5" s="23" t="s">
        <v>24</v>
      </c>
      <c r="G5" s="24" t="s">
        <v>25</v>
      </c>
    </row>
    <row r="6" spans="2:7" ht="15" thickBot="1">
      <c r="B6" s="5"/>
      <c r="C6" s="6"/>
      <c r="E6" s="10">
        <f>SUM(specifikacija!K15)</f>
        <v>0</v>
      </c>
      <c r="F6" s="11">
        <f>specifikacija!L15</f>
        <v>0</v>
      </c>
      <c r="G6" s="12">
        <f>specifikacija!L17</f>
        <v>0</v>
      </c>
    </row>
    <row r="7" spans="2:7" ht="36.75" thickBot="1">
      <c r="B7" s="3" t="s">
        <v>7</v>
      </c>
      <c r="C7" s="7" t="s">
        <v>20</v>
      </c>
      <c r="E7" s="69" t="s">
        <v>26</v>
      </c>
      <c r="F7" s="70"/>
      <c r="G7" s="71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64">
        <f>AVERAGE(specifikacija!M5:M12)</f>
        <v>2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41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20" t="s">
        <v>19</v>
      </c>
      <c r="C17" s="21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39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2021-03-24T08:57:58Z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2021-03-24T08:57:52Z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a3319bb3-3512-4592-a75d-75d75f5dc13b</vt:lpwstr>
  </property>
  <property fmtid="{D5CDD505-2E9C-101B-9397-08002B2CF9AE}" pid="8" name="MSIP_Label_1ebac993-578d-4fb6-a024-e1968d57a18c_ContentBits">
    <vt:lpwstr>0</vt:lpwstr>
  </property>
</Properties>
</file>