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specifikacija" sheetId="1" r:id="rId1"/>
    <sheet name="Obrazac KVI" sheetId="2" r:id="rId2"/>
  </sheets>
  <definedNames>
    <definedName name="_xlnm._FilterDatabase" localSheetId="0" hidden="1">'specifikacija'!$A$6:$M$208</definedName>
  </definedNames>
  <calcPr fullCalcOnLoad="1"/>
</workbook>
</file>

<file path=xl/sharedStrings.xml><?xml version="1.0" encoding="utf-8"?>
<sst xmlns="http://schemas.openxmlformats.org/spreadsheetml/2006/main" count="1039" uniqueCount="471">
  <si>
    <t>Фармацеутски облик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</si>
  <si>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</si>
  <si>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</si>
  <si>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</si>
  <si>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</si>
  <si>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</si>
  <si>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</si>
  <si>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</si>
  <si>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</si>
  <si>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</si>
  <si>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</si>
  <si>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</si>
  <si>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</si>
  <si>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</si>
  <si>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</si>
  <si>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</si>
  <si>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</si>
  <si>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</si>
  <si>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</si>
  <si>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</si>
  <si>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</si>
  <si>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</si>
  <si>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</si>
  <si>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</si>
  <si>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</si>
  <si>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</si>
  <si>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</si>
  <si>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Број партије</t>
  </si>
  <si>
    <t>JKL</t>
  </si>
  <si>
    <t>INN</t>
  </si>
  <si>
    <t>Заштићено име лека</t>
  </si>
  <si>
    <t>Паковање и јачина лека</t>
  </si>
  <si>
    <t>Jединица мере</t>
  </si>
  <si>
    <t>Процењена јединична цена</t>
  </si>
  <si>
    <t>Укупна процењена цена без ПДВ-а</t>
  </si>
  <si>
    <t>Укупна вредност без ПДВ-а</t>
  </si>
  <si>
    <t>оригинално паковање</t>
  </si>
  <si>
    <t>Jединична цена</t>
  </si>
  <si>
    <t>film tableta</t>
  </si>
  <si>
    <t>kapsula</t>
  </si>
  <si>
    <t xml:space="preserve">Количине </t>
  </si>
  <si>
    <t>solifenacin</t>
  </si>
  <si>
    <t>blister, 30 po 5 mg</t>
  </si>
  <si>
    <t>blister, 30 po 10 mg</t>
  </si>
  <si>
    <t>tableta sa produženim oslobađanjem</t>
  </si>
  <si>
    <t>blister, 30 po 50 mg</t>
  </si>
  <si>
    <t>tableta sa modifikovanim oslobađanjem</t>
  </si>
  <si>
    <t>kapsula sa produženim oslobađanjem, tvrda</t>
  </si>
  <si>
    <t>blister, 30 po 0,5 mg</t>
  </si>
  <si>
    <t>blister, 30 po 3 mg</t>
  </si>
  <si>
    <t>oralne kapi, rastvor</t>
  </si>
  <si>
    <t>sirup</t>
  </si>
  <si>
    <t>33600000
15882000</t>
  </si>
  <si>
    <t>404-1-110/20-53</t>
  </si>
  <si>
    <t>ЛЕКОВА СА ЛИСТЕ А И ЛИСТЕ А1 ЛИСТЕ ЛЕКОВА</t>
  </si>
  <si>
    <t>VEGA D.O.O.</t>
  </si>
  <si>
    <t>pantoprazol</t>
  </si>
  <si>
    <t>PANRAZOL</t>
  </si>
  <si>
    <t>gastrorezistentna tableta</t>
  </si>
  <si>
    <t>blister, 14 po 40 mg</t>
  </si>
  <si>
    <t>blister, 14 po 20 mg</t>
  </si>
  <si>
    <t>metoklopramid</t>
  </si>
  <si>
    <t xml:space="preserve">KLOMETOL  </t>
  </si>
  <si>
    <t>tableta</t>
  </si>
  <si>
    <t>laktuloza</t>
  </si>
  <si>
    <t>LAKTULOZA RP</t>
  </si>
  <si>
    <t>boca plastična, 1 po 500 ml (66,7 g/100 ml)</t>
  </si>
  <si>
    <t>loperamid</t>
  </si>
  <si>
    <t xml:space="preserve">LOPERAMID </t>
  </si>
  <si>
    <t>blister,  20 po 2 mg</t>
  </si>
  <si>
    <t>insulin humani</t>
  </si>
  <si>
    <t>INSUMAN RAPID SOLOSTAR</t>
  </si>
  <si>
    <t>rastvor za injekciju, pen sa uloškom</t>
  </si>
  <si>
    <t>5 po 3 ml (100 i.j./ml )</t>
  </si>
  <si>
    <t>insulin glulizin</t>
  </si>
  <si>
    <t>APIDRA SOLOSTAR</t>
  </si>
  <si>
    <t>rastvor za injekciju</t>
  </si>
  <si>
    <t>pen sa uloškom, 5 po 3 ml (100 i.j./ml)</t>
  </si>
  <si>
    <t>humani insulin</t>
  </si>
  <si>
    <t>INSUMAN BAZAL SOLOSTAR</t>
  </si>
  <si>
    <t>suspenzija za injekciju, pen sa uloškom</t>
  </si>
  <si>
    <t xml:space="preserve">insulin humani </t>
  </si>
  <si>
    <t xml:space="preserve">INSUMAN COMB 25 SOLOSTAR </t>
  </si>
  <si>
    <t>insulin glargin</t>
  </si>
  <si>
    <t>LANTUS SOLOSTAR</t>
  </si>
  <si>
    <t>TOUJEO</t>
  </si>
  <si>
    <t>rastvor za injekciju u penu sa uloškom</t>
  </si>
  <si>
    <t>pen sa uloškom Solostar, 3 po 1,5ml (300j./ml)</t>
  </si>
  <si>
    <t>metformin</t>
  </si>
  <si>
    <t>TEFOR</t>
  </si>
  <si>
    <t>blister, 30 po 500 mg</t>
  </si>
  <si>
    <t>tegla, 30 po 850 mg</t>
  </si>
  <si>
    <t>gliklazid</t>
  </si>
  <si>
    <t xml:space="preserve">GLIORAL </t>
  </si>
  <si>
    <t>blister, 30 po 80 mg</t>
  </si>
  <si>
    <t>DIPRIAN</t>
  </si>
  <si>
    <t>glimepirid</t>
  </si>
  <si>
    <t>AMARYL</t>
  </si>
  <si>
    <t>blister, 30 po 2 mg</t>
  </si>
  <si>
    <t>blister, 30 po 4 mg</t>
  </si>
  <si>
    <t>alfakalcidol</t>
  </si>
  <si>
    <t>ALPHA D3</t>
  </si>
  <si>
    <t>kapsula, meka</t>
  </si>
  <si>
    <t>bočica, 50 po 0,25 mcg</t>
  </si>
  <si>
    <t>bočica, 30 po 0,5 mcg</t>
  </si>
  <si>
    <t>bočica, 30 po 1 mcg</t>
  </si>
  <si>
    <t>holekalciferol</t>
  </si>
  <si>
    <t>VIGANTOL ULJE</t>
  </si>
  <si>
    <t>bočica sa kapaljkom, 1 po 10 ml (20000 i.j./ml)</t>
  </si>
  <si>
    <t>klopidogrel</t>
  </si>
  <si>
    <t>PLAVIX</t>
  </si>
  <si>
    <t>28 po 75 mg</t>
  </si>
  <si>
    <t>CLOPIDIX</t>
  </si>
  <si>
    <t>blister, 28 po 75 mg</t>
  </si>
  <si>
    <t>klopidogrel, acetilsalicilna kiselina</t>
  </si>
  <si>
    <t>DUOPLAVIN</t>
  </si>
  <si>
    <t>blister, 28 po (75 mg + 100 mg)</t>
  </si>
  <si>
    <t>folna kiselina</t>
  </si>
  <si>
    <t>FOLACIN</t>
  </si>
  <si>
    <t>blister, 20 po 5 mg</t>
  </si>
  <si>
    <t>amjodaron</t>
  </si>
  <si>
    <t>AMIODARON</t>
  </si>
  <si>
    <t>blister, 60 po 200 mg</t>
  </si>
  <si>
    <t>CORDARONE</t>
  </si>
  <si>
    <t>blister, 30 po 200 mg</t>
  </si>
  <si>
    <t>gliceriltrinitrat (nitroglicerin)</t>
  </si>
  <si>
    <t>NITROLINGUAL</t>
  </si>
  <si>
    <t>sublingvalni sprej</t>
  </si>
  <si>
    <t>boca sa pumpom za doziranje, 14,4 ml/ 200 doza (0,4 mg/doza)</t>
  </si>
  <si>
    <t xml:space="preserve">izosorbid mononitrat </t>
  </si>
  <si>
    <t>MONIZOL</t>
  </si>
  <si>
    <t>blister, 30 po 40 mg</t>
  </si>
  <si>
    <t>bosentan</t>
  </si>
  <si>
    <t>CASCATA</t>
  </si>
  <si>
    <t>blister, 56 po 62,5 mg</t>
  </si>
  <si>
    <t>furosemid</t>
  </si>
  <si>
    <t>LASIX</t>
  </si>
  <si>
    <t>blister, 12 po 40 mg</t>
  </si>
  <si>
    <t>bumetanid</t>
  </si>
  <si>
    <t xml:space="preserve">YURINEX </t>
  </si>
  <si>
    <t>blister, 20 po 1 mg</t>
  </si>
  <si>
    <t>torasemid</t>
  </si>
  <si>
    <t>DIUVER</t>
  </si>
  <si>
    <t>blister, 20 po 10 mg</t>
  </si>
  <si>
    <t>eplerenon</t>
  </si>
  <si>
    <t>INSTRIKA</t>
  </si>
  <si>
    <t>blister, 30 po 25 mg</t>
  </si>
  <si>
    <t>metiklotiazid,
amilorid</t>
  </si>
  <si>
    <t>LOMETAZID</t>
  </si>
  <si>
    <t>blister, 30 po (5 mg +10 mg )</t>
  </si>
  <si>
    <t>hidrohlortiazid, amilorid</t>
  </si>
  <si>
    <t>HEMOPRES</t>
  </si>
  <si>
    <t>blister, 40 po (50 mg + 5 mg)</t>
  </si>
  <si>
    <t>metoprolol</t>
  </si>
  <si>
    <t xml:space="preserve">PRESOLOL </t>
  </si>
  <si>
    <t>blister, 56 po 50 mg</t>
  </si>
  <si>
    <t>bisoprolol</t>
  </si>
  <si>
    <t>TENSEC</t>
  </si>
  <si>
    <t>BISPROL</t>
  </si>
  <si>
    <t>nebivolol</t>
  </si>
  <si>
    <t>BINEVOL</t>
  </si>
  <si>
    <t>NEBIGAL</t>
  </si>
  <si>
    <t>karvedilol</t>
  </si>
  <si>
    <t>MILENOL</t>
  </si>
  <si>
    <t xml:space="preserve"> blister, 30 po 12.5 mg</t>
  </si>
  <si>
    <t>bisoprolol, hidrohlortiazid</t>
  </si>
  <si>
    <t>TENSEC plus</t>
  </si>
  <si>
    <t>blister, 30 po (5 mg +12,5 mg)</t>
  </si>
  <si>
    <t>nebivolol, hidrohlortiazid</t>
  </si>
  <si>
    <t>BINEVOL PLUS</t>
  </si>
  <si>
    <t>blister, 30 po (5mg+12,5mg)</t>
  </si>
  <si>
    <t>amlodipin</t>
  </si>
  <si>
    <t>VAZOTAL</t>
  </si>
  <si>
    <t>verapamil</t>
  </si>
  <si>
    <t>VERAPAMIL</t>
  </si>
  <si>
    <t>blister, 50 po 80 mg</t>
  </si>
  <si>
    <t>kaptopril</t>
  </si>
  <si>
    <t>ZORKAPTIL</t>
  </si>
  <si>
    <t>blister, 40 po 25 mg</t>
  </si>
  <si>
    <t xml:space="preserve"> bočica plastična, 40 po 50 mg</t>
  </si>
  <si>
    <t>KATOPIL</t>
  </si>
  <si>
    <t xml:space="preserve"> blister, 40 po 25 mg</t>
  </si>
  <si>
    <t xml:space="preserve"> blister, 40 po 50 mg</t>
  </si>
  <si>
    <t>ramipril</t>
  </si>
  <si>
    <t>TRITACE</t>
  </si>
  <si>
    <t xml:space="preserve"> blister, 28 po 2,5 mg</t>
  </si>
  <si>
    <t xml:space="preserve"> blister, 28 po 5 mg</t>
  </si>
  <si>
    <t>blister, 28 po 10 mg</t>
  </si>
  <si>
    <t>VIVACE</t>
  </si>
  <si>
    <t>blister, 28 po 1,25 mg</t>
  </si>
  <si>
    <t>blister, 28 po 2,5 mg</t>
  </si>
  <si>
    <t>blister, 28 po 5 mg</t>
  </si>
  <si>
    <t>kvinapril</t>
  </si>
  <si>
    <t>HEMOKVIN</t>
  </si>
  <si>
    <t>cilazapril</t>
  </si>
  <si>
    <t xml:space="preserve">PRILAZID </t>
  </si>
  <si>
    <t>blister, 30 po 2,5 mg</t>
  </si>
  <si>
    <t xml:space="preserve"> blister, 30 po 5 mg</t>
  </si>
  <si>
    <t>enalapril, hidrohlortiazid</t>
  </si>
  <si>
    <t>ENALAPRIL HCT</t>
  </si>
  <si>
    <t>blister, 30 po (20 mg + 12,5 mg)</t>
  </si>
  <si>
    <t>blister, 30 po (20 mg + 6 mg)</t>
  </si>
  <si>
    <t>ramipril, hidrohlortiazid</t>
  </si>
  <si>
    <t xml:space="preserve">TRITACE COMP </t>
  </si>
  <si>
    <t>blister, 28 po (5 mg + 25 mg)</t>
  </si>
  <si>
    <t>TRITACE COMP LS</t>
  </si>
  <si>
    <t>blister, 28 po (2,5 mg + 12,5 mg)</t>
  </si>
  <si>
    <t>VIVACE PLUS L</t>
  </si>
  <si>
    <t>VIVACE PLUS</t>
  </si>
  <si>
    <t>PRILINDA PLUS</t>
  </si>
  <si>
    <t>fosinopril, hidrohlortiazid</t>
  </si>
  <si>
    <t>MONOPRIL PLUS</t>
  </si>
  <si>
    <t>blister, 28 po (20 mg + 12,5 mg)</t>
  </si>
  <si>
    <t>ramipril, felodipin</t>
  </si>
  <si>
    <t>TRIAPIN MITE</t>
  </si>
  <si>
    <t>blister, 28 po (2,5 mg + 2,5 mg)</t>
  </si>
  <si>
    <t>TRIAPIN</t>
  </si>
  <si>
    <t>blister, 28 po (5 mg+ 5 mg)</t>
  </si>
  <si>
    <t>losartan</t>
  </si>
  <si>
    <t>ERYNORM</t>
  </si>
  <si>
    <t>blister, 30 po 100 mg</t>
  </si>
  <si>
    <t>valsartan</t>
  </si>
  <si>
    <t>YANIDA</t>
  </si>
  <si>
    <t>blister, 28 po 160 mg</t>
  </si>
  <si>
    <t>blister, 28 po 80 mg</t>
  </si>
  <si>
    <t>irbesartan</t>
  </si>
  <si>
    <t>IRBENIDA</t>
  </si>
  <si>
    <t>blister, 30 po 150 mg</t>
  </si>
  <si>
    <t>blister, 30 po 300 mg</t>
  </si>
  <si>
    <t>losartan, hidrohlortiazid</t>
  </si>
  <si>
    <t>LOSAR PLUS</t>
  </si>
  <si>
    <t>blister, 30 po (50 mg + 12,5 mg)</t>
  </si>
  <si>
    <t>ERYNORM PLUS</t>
  </si>
  <si>
    <t>blister, 30 po (50mg+12,5mg)</t>
  </si>
  <si>
    <t>valsartan, hidrohlortiazid</t>
  </si>
  <si>
    <t>YANIDA PLUS</t>
  </si>
  <si>
    <t>blister, 28 po (160mg+25mg)</t>
  </si>
  <si>
    <t>blister, 28 po (160mg+12.5mg)</t>
  </si>
  <si>
    <t>blister, 28 po (80mg+12.5mg)</t>
  </si>
  <si>
    <t>irbesartan, hidrohlortiazid</t>
  </si>
  <si>
    <t>IRBENIDA PLUS</t>
  </si>
  <si>
    <t>blister, 30 po (150 mg + 12,5 mg)</t>
  </si>
  <si>
    <t>blister, 30 po (300 mg + 12,5 mg)</t>
  </si>
  <si>
    <t>simvastatin</t>
  </si>
  <si>
    <t>CHOLIPAM</t>
  </si>
  <si>
    <t>blister, 30 po 20 mg</t>
  </si>
  <si>
    <t>atorvastatin</t>
  </si>
  <si>
    <t>ATACOR</t>
  </si>
  <si>
    <t>HYPOLIP</t>
  </si>
  <si>
    <t>blister, 30 po 10mg</t>
  </si>
  <si>
    <t>blister, 30 po 20mg</t>
  </si>
  <si>
    <t>blister, 30 po 40mg</t>
  </si>
  <si>
    <t>rosuvastatin</t>
  </si>
  <si>
    <t>PARAVANO</t>
  </si>
  <si>
    <t>ciprofibrat</t>
  </si>
  <si>
    <t xml:space="preserve">LIPANOR </t>
  </si>
  <si>
    <t>kapsula, tvrda</t>
  </si>
  <si>
    <t>fusidinska kiselina</t>
  </si>
  <si>
    <t>STANICID</t>
  </si>
  <si>
    <t>mast</t>
  </si>
  <si>
    <t>tuba, 1 po 10 g  (2%)</t>
  </si>
  <si>
    <t>fluocinolonacetonid</t>
  </si>
  <si>
    <t xml:space="preserve">SINODERM </t>
  </si>
  <si>
    <t>gel</t>
  </si>
  <si>
    <t>tuba, 1 po 30 g (0,25 mg/g)</t>
  </si>
  <si>
    <t>krem</t>
  </si>
  <si>
    <t>tuba, 1 po 15 g (0,25 mg/g)</t>
  </si>
  <si>
    <t xml:space="preserve"> tuba,1 po 15 g (0,25 mg/g)</t>
  </si>
  <si>
    <t>fluocinolonacetonid, neomicin</t>
  </si>
  <si>
    <t xml:space="preserve">SINODERM N </t>
  </si>
  <si>
    <t>tuba,1 po 15 g (0,25 mg/g + 3,3 mg/g)</t>
  </si>
  <si>
    <t xml:space="preserve">fentikonazol </t>
  </si>
  <si>
    <t>LOMEXIN</t>
  </si>
  <si>
    <t>vaginalna kapsula</t>
  </si>
  <si>
    <t>1 po 600 mg</t>
  </si>
  <si>
    <t>metilergometrin</t>
  </si>
  <si>
    <t xml:space="preserve">METHYLERGOMETRIN </t>
  </si>
  <si>
    <t xml:space="preserve"> bočica sa kapaljkom, 1 po 10 ml (0,25 mg/1 ml)</t>
  </si>
  <si>
    <t>SAURUS</t>
  </si>
  <si>
    <t>sildenafil</t>
  </si>
  <si>
    <t>FIUMIN</t>
  </si>
  <si>
    <t>blister, 90 po 20 mg</t>
  </si>
  <si>
    <t>dutasterid</t>
  </si>
  <si>
    <t>DATUST</t>
  </si>
  <si>
    <t>teriparatid</t>
  </si>
  <si>
    <t>MOVYMIA</t>
  </si>
  <si>
    <t>uložak, 1 po 2,4 ml (20mcg/80µl)</t>
  </si>
  <si>
    <t>doksiciklin</t>
  </si>
  <si>
    <t>DOVICIN</t>
  </si>
  <si>
    <t xml:space="preserve"> 5 po 100 mg</t>
  </si>
  <si>
    <t>DOKSICIKLIN HF</t>
  </si>
  <si>
    <t>blister,  5 po 100 mg</t>
  </si>
  <si>
    <t>amoksicilin</t>
  </si>
  <si>
    <t>AMOKSICILIN HF</t>
  </si>
  <si>
    <t>blister, 16 po 500 mg</t>
  </si>
  <si>
    <t>amoksicilin, klavulanska kiselina</t>
  </si>
  <si>
    <t>PANKLAV FORTE</t>
  </si>
  <si>
    <t>prašak za oralnu suspenziju</t>
  </si>
  <si>
    <t>bočica staklena, 1 po 100ml (250 mg/5 ml +  62,5 mg/5 ml)</t>
  </si>
  <si>
    <t>PANKLAV 2X</t>
  </si>
  <si>
    <t>bočica staklena, 1 po 70 ml (400 mg/5 ml + 57 mg/5 ml)</t>
  </si>
  <si>
    <t>bočica staklena, 1 po 140 ml (400 mg/5 ml + 57 mg/5 ml)</t>
  </si>
  <si>
    <t>teglica, 10 po (875mg + 125mg)</t>
  </si>
  <si>
    <t>PANKLAV</t>
  </si>
  <si>
    <t xml:space="preserve">film tableta </t>
  </si>
  <si>
    <t>bočica staklena, 20 po 625 mg (500 mg + 125 mg)</t>
  </si>
  <si>
    <t>cefprozil</t>
  </si>
  <si>
    <t>CEFZIL</t>
  </si>
  <si>
    <t>granule za oralnu suspenziju</t>
  </si>
  <si>
    <t>bočica, 1 po 60 ml (250 mg/5 ml)</t>
  </si>
  <si>
    <t>blister, 10 po 500 mg</t>
  </si>
  <si>
    <t>eritromicin</t>
  </si>
  <si>
    <t>ERITROMICIN HF</t>
  </si>
  <si>
    <t>blister, 20 po 250 mg</t>
  </si>
  <si>
    <t>20 po 500 mg</t>
  </si>
  <si>
    <t>azitromicin</t>
  </si>
  <si>
    <t>HEMOMYCIN</t>
  </si>
  <si>
    <t>bočica staklena, 1 po 20 ml (100 mg/5 ml)</t>
  </si>
  <si>
    <t>norfloksacin</t>
  </si>
  <si>
    <t>NOLICIN</t>
  </si>
  <si>
    <t>blister, 20 po 400mg</t>
  </si>
  <si>
    <t>moksifloksacin</t>
  </si>
  <si>
    <t>ELFONIS</t>
  </si>
  <si>
    <t>blister, 10 po 400 mg</t>
  </si>
  <si>
    <t>flukonazol</t>
  </si>
  <si>
    <t>FLUCONAL</t>
  </si>
  <si>
    <t>blister, 1 po 150 mg</t>
  </si>
  <si>
    <t>blister, 7 po 50 mg</t>
  </si>
  <si>
    <t>rifampicin</t>
  </si>
  <si>
    <t>RIFAMOR</t>
  </si>
  <si>
    <t>blister, 16 po 300 mg</t>
  </si>
  <si>
    <t>aciklovir</t>
  </si>
  <si>
    <t xml:space="preserve">ACIKLOVIR </t>
  </si>
  <si>
    <t>blister, 25 po 200 mg</t>
  </si>
  <si>
    <t>megestrol</t>
  </si>
  <si>
    <t>MEGACE</t>
  </si>
  <si>
    <t>oralna suspenzija</t>
  </si>
  <si>
    <t>boca plastična, 1 po 240 ml (40 mg/ml)</t>
  </si>
  <si>
    <t>bočica, 30 po 160 mg</t>
  </si>
  <si>
    <t>MEGOXI</t>
  </si>
  <si>
    <t>leflunomid</t>
  </si>
  <si>
    <t>ARAVA</t>
  </si>
  <si>
    <t>bočica, 30 po 20 mg</t>
  </si>
  <si>
    <t>azatioprin</t>
  </si>
  <si>
    <t xml:space="preserve">IMURAN </t>
  </si>
  <si>
    <t xml:space="preserve"> 100 po 50 mg</t>
  </si>
  <si>
    <t>ibuprofen</t>
  </si>
  <si>
    <t>IBALGIN BABY</t>
  </si>
  <si>
    <t>bočica, 1 po 100 ml (100 mg/5 ml)</t>
  </si>
  <si>
    <t>NUROFEN ZA DECU SA UKUSOM NARANDŽE</t>
  </si>
  <si>
    <t>boca plastična, 1 po 100 ml (100 mg/5 ml)</t>
  </si>
  <si>
    <t>NUROFEN JUNIOR NARANDŽA</t>
  </si>
  <si>
    <t>boca plastična, 1 po 100ml (200mg/5ml)</t>
  </si>
  <si>
    <t>IBUMAX RP</t>
  </si>
  <si>
    <t>boca plastična, 1 po 100 ml (40 mg/ml)</t>
  </si>
  <si>
    <t>ibandronska kiselina</t>
  </si>
  <si>
    <t>IDIKA</t>
  </si>
  <si>
    <t>tramadol</t>
  </si>
  <si>
    <t>TRODON</t>
  </si>
  <si>
    <t xml:space="preserve"> blister, 20 po 50 mg</t>
  </si>
  <si>
    <t>blister, 10 po 100 mg</t>
  </si>
  <si>
    <t>tapentadol</t>
  </si>
  <si>
    <t>PALEXIA SR</t>
  </si>
  <si>
    <t>PALEXIA</t>
  </si>
  <si>
    <t>fenobarbital (fenobarbiton)</t>
  </si>
  <si>
    <t xml:space="preserve">PHENOBARBITON </t>
  </si>
  <si>
    <t>blister, 30 po 15 mg</t>
  </si>
  <si>
    <t>klonazepam</t>
  </si>
  <si>
    <t xml:space="preserve">RIVOTRIL </t>
  </si>
  <si>
    <t>natrijum valproat</t>
  </si>
  <si>
    <t>EFTIL</t>
  </si>
  <si>
    <t>bočica, 1 po 150 ml (50 mg/ml)</t>
  </si>
  <si>
    <t>natrijum valproat, valproinska kiselina</t>
  </si>
  <si>
    <t xml:space="preserve">EFTIL </t>
  </si>
  <si>
    <t xml:space="preserve">tableta sa produženim oslobađanjem </t>
  </si>
  <si>
    <t>fiola, 30 po (333 mg + 145 mg)</t>
  </si>
  <si>
    <t>levetiracetam</t>
  </si>
  <si>
    <t>KEPPRA</t>
  </si>
  <si>
    <t>oralni rastvor</t>
  </si>
  <si>
    <t>bočica staklena, 1 po 300 ml (100 mg/ml)</t>
  </si>
  <si>
    <t>blister, 60 po 250 mg</t>
  </si>
  <si>
    <t>blister, 60 po 500 mg</t>
  </si>
  <si>
    <t>blister, 60 po 1000 mg</t>
  </si>
  <si>
    <t>amantadin sulfat</t>
  </si>
  <si>
    <t>PK MERZ</t>
  </si>
  <si>
    <t>30 po 100 mg</t>
  </si>
  <si>
    <t>hlorpromazin</t>
  </si>
  <si>
    <t>HLORPROMAZIN</t>
  </si>
  <si>
    <t>blister, 50 po 25 mg</t>
  </si>
  <si>
    <t>flufenazin</t>
  </si>
  <si>
    <t>METOTEN</t>
  </si>
  <si>
    <t>obložena tableta</t>
  </si>
  <si>
    <t>25 po 1 mg</t>
  </si>
  <si>
    <t xml:space="preserve"> 25 po 5 mg</t>
  </si>
  <si>
    <t>haloperidol</t>
  </si>
  <si>
    <t>HALOPERIDOL HF</t>
  </si>
  <si>
    <t>plastična bočica,  25 po 2 mg</t>
  </si>
  <si>
    <t>olanzapin</t>
  </si>
  <si>
    <t>ONZAPIN</t>
  </si>
  <si>
    <t>kvetiapin</t>
  </si>
  <si>
    <t>ACTAWELL</t>
  </si>
  <si>
    <t>blister, 60 po 25 mg</t>
  </si>
  <si>
    <t>blister,60 po 100 mg</t>
  </si>
  <si>
    <t>diazepam</t>
  </si>
  <si>
    <t>BENSEDIN</t>
  </si>
  <si>
    <t>DIAZEPAM HF</t>
  </si>
  <si>
    <t>bromazepam</t>
  </si>
  <si>
    <t>BROMAZEPAM HF</t>
  </si>
  <si>
    <t>blister, 30 po 1,5 mg</t>
  </si>
  <si>
    <t>blister, 20 po 6 mg</t>
  </si>
  <si>
    <t>fluoksetin</t>
  </si>
  <si>
    <t>FLUNIRIN</t>
  </si>
  <si>
    <t>FLUNISAN</t>
  </si>
  <si>
    <t>escitalopram</t>
  </si>
  <si>
    <t>ESCITAL</t>
  </si>
  <si>
    <t>mirtazapin</t>
  </si>
  <si>
    <t>REMIRTA</t>
  </si>
  <si>
    <t>blister, 30 po 30 mg</t>
  </si>
  <si>
    <t>donepezil</t>
  </si>
  <si>
    <t>DONECEPT</t>
  </si>
  <si>
    <t>memantin</t>
  </si>
  <si>
    <t>NEMDATINE</t>
  </si>
  <si>
    <t>blister, 28 po 20 mg</t>
  </si>
  <si>
    <t>disulfiram</t>
  </si>
  <si>
    <t xml:space="preserve">ESPERAL </t>
  </si>
  <si>
    <t>tuba, 20 po 500 mg</t>
  </si>
  <si>
    <t>metronidazol</t>
  </si>
  <si>
    <t>ORVAGIL</t>
  </si>
  <si>
    <t>blister,  20 po 400 mg</t>
  </si>
  <si>
    <t>ciklesonid</t>
  </si>
  <si>
    <t xml:space="preserve">ALVESCO </t>
  </si>
  <si>
    <t>rastvor za inhalaciju pod pritiskom</t>
  </si>
  <si>
    <t>kontejner pod pritiskom,1 po 5 ml  (60 doza po 160 mcg)</t>
  </si>
  <si>
    <t>kontejner pod pritiskom, 1 po 10 ml (120 doza po 80 mcg)</t>
  </si>
  <si>
    <t>teofilin</t>
  </si>
  <si>
    <t>DUROFILIN</t>
  </si>
  <si>
    <t>blister, 40 po 125 mg</t>
  </si>
  <si>
    <t>blister, 40 po 250 mg</t>
  </si>
  <si>
    <t>montelukast</t>
  </si>
  <si>
    <t>ALVOKAST</t>
  </si>
  <si>
    <t>tableta za žvakanje</t>
  </si>
  <si>
    <t>blister, 28 po 4 mg</t>
  </si>
  <si>
    <t>levocetirizin</t>
  </si>
  <si>
    <t>ROBENAN</t>
  </si>
  <si>
    <t>blister, 10 po 5mg</t>
  </si>
  <si>
    <t>blister, 20 po 5mg</t>
  </si>
  <si>
    <t>XYZAL</t>
  </si>
  <si>
    <t>blister, 30 po 5mg</t>
  </si>
  <si>
    <t>boca staklena, 1 po 200ml (0.5mg/ml)</t>
  </si>
  <si>
    <t>ciprofloksacin</t>
  </si>
  <si>
    <t>MAROCEN</t>
  </si>
  <si>
    <t>kapi za oči, rastvor</t>
  </si>
  <si>
    <t>bočica staklena, 1 po 5 ml 0,3%</t>
  </si>
  <si>
    <t>deksametazon, neomicin</t>
  </si>
  <si>
    <t xml:space="preserve">NEODEKSACIN </t>
  </si>
  <si>
    <t>bočica, 10 ml (0,1% + 0,35%)</t>
  </si>
  <si>
    <t>dorzolamid, timolol</t>
  </si>
  <si>
    <t>COSOPT</t>
  </si>
  <si>
    <t>bočica, 1 po 5 ml (2% + 0,5%)</t>
  </si>
  <si>
    <t>latanoprost</t>
  </si>
  <si>
    <t>LATANOX</t>
  </si>
  <si>
    <t>bočica sa kapaljkom, 1 po 2,5 ml (50 mcg/ml)</t>
  </si>
  <si>
    <t>bočica sa kapaljkom, 3 po 2,5 ml (50 mcg/ml)</t>
  </si>
  <si>
    <t>tafluprost</t>
  </si>
  <si>
    <t>SAFLUTAN</t>
  </si>
  <si>
    <t>kontejner jednodozni, 30 po 0,3 ml (15 mcg/ml)</t>
  </si>
  <si>
    <t>N004192</t>
  </si>
  <si>
    <t>hrana za posebne medicinske namene</t>
  </si>
  <si>
    <t>NOVALAC ALLERNOVA AR</t>
  </si>
  <si>
    <t>prah</t>
  </si>
  <si>
    <t>kartonska kutija, 400 g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</si>
</sst>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5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4" fontId="55" fillId="0" borderId="11" xfId="0" applyNumberFormat="1" applyFont="1" applyFill="1" applyBorder="1" applyAlignment="1">
      <alignment vertical="center" wrapText="1"/>
    </xf>
    <xf numFmtId="4" fontId="55" fillId="0" borderId="12" xfId="0" applyNumberFormat="1" applyFont="1" applyFill="1" applyBorder="1" applyAlignment="1">
      <alignment vertical="center" wrapText="1"/>
    </xf>
    <xf numFmtId="4" fontId="55" fillId="0" borderId="13" xfId="0" applyNumberFormat="1" applyFont="1" applyFill="1" applyBorder="1" applyAlignment="1">
      <alignment vertical="center" wrapText="1"/>
    </xf>
    <xf numFmtId="3" fontId="55" fillId="0" borderId="14" xfId="0" applyNumberFormat="1" applyFont="1" applyFill="1" applyBorder="1" applyAlignment="1">
      <alignment vertical="center" wrapText="1"/>
    </xf>
    <xf numFmtId="3" fontId="55" fillId="0" borderId="15" xfId="0" applyNumberFormat="1" applyFont="1" applyFill="1" applyBorder="1" applyAlignment="1">
      <alignment vertical="center" wrapText="1"/>
    </xf>
    <xf numFmtId="3" fontId="55" fillId="0" borderId="16" xfId="0" applyNumberFormat="1" applyFont="1" applyFill="1" applyBorder="1" applyAlignment="1">
      <alignment vertical="center" wrapText="1"/>
    </xf>
    <xf numFmtId="4" fontId="52" fillId="0" borderId="0" xfId="0" applyNumberFormat="1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2" fillId="33" borderId="10" xfId="64" applyFont="1" applyFill="1" applyBorder="1" applyAlignment="1">
      <alignment horizontal="center" vertical="center" wrapText="1"/>
      <protection/>
    </xf>
    <xf numFmtId="4" fontId="53" fillId="0" borderId="10" xfId="64" applyNumberFormat="1" applyFont="1" applyFill="1" applyBorder="1" applyAlignment="1">
      <alignment horizontal="center" vertical="center" wrapText="1"/>
      <protection/>
    </xf>
    <xf numFmtId="0" fontId="3" fillId="33" borderId="11" xfId="64" applyFont="1" applyFill="1" applyBorder="1" applyAlignment="1">
      <alignment horizontal="center" vertical="center" wrapText="1"/>
      <protection/>
    </xf>
    <xf numFmtId="0" fontId="3" fillId="33" borderId="15" xfId="64" applyFont="1" applyFill="1" applyBorder="1" applyAlignment="1">
      <alignment horizontal="center" vertical="center" wrapText="1"/>
      <protection/>
    </xf>
    <xf numFmtId="0" fontId="3" fillId="33" borderId="13" xfId="64" applyFont="1" applyFill="1" applyBorder="1" applyAlignment="1">
      <alignment horizontal="center" vertical="center" wrapText="1"/>
      <protection/>
    </xf>
    <xf numFmtId="3" fontId="47" fillId="0" borderId="0" xfId="0" applyNumberFormat="1" applyFont="1" applyAlignment="1">
      <alignment horizontal="center" vertical="center" wrapText="1"/>
    </xf>
    <xf numFmtId="4" fontId="47" fillId="0" borderId="0" xfId="0" applyNumberFormat="1" applyFont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57" applyNumberFormat="1" applyFont="1" applyFill="1" applyBorder="1" applyAlignment="1">
      <alignment horizontal="center" vertical="center" wrapText="1"/>
      <protection/>
    </xf>
    <xf numFmtId="0" fontId="7" fillId="33" borderId="10" xfId="57" applyFont="1" applyFill="1" applyBorder="1" applyAlignment="1">
      <alignment horizontal="center" vertical="center" wrapText="1"/>
      <protection/>
    </xf>
    <xf numFmtId="4" fontId="7" fillId="33" borderId="10" xfId="57" applyNumberFormat="1" applyFont="1" applyFill="1" applyBorder="1" applyAlignment="1">
      <alignment horizontal="center" vertical="center" wrapText="1"/>
      <protection/>
    </xf>
    <xf numFmtId="0" fontId="7" fillId="34" borderId="10" xfId="57" applyFont="1" applyFill="1" applyBorder="1" applyAlignment="1">
      <alignment horizontal="center" vertical="center" wrapText="1"/>
      <protection/>
    </xf>
    <xf numFmtId="3" fontId="7" fillId="33" borderId="10" xfId="57" applyNumberFormat="1" applyFont="1" applyFill="1" applyBorder="1" applyAlignment="1">
      <alignment horizontal="center" vertical="center" wrapText="1"/>
      <protection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57" fillId="33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 applyProtection="1">
      <alignment horizontal="center"/>
      <protection locked="0"/>
    </xf>
    <xf numFmtId="187" fontId="6" fillId="35" borderId="10" xfId="0" applyNumberFormat="1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left" wrapText="1"/>
    </xf>
    <xf numFmtId="0" fontId="6" fillId="35" borderId="10" xfId="0" applyFont="1" applyFill="1" applyBorder="1" applyAlignment="1" applyProtection="1">
      <alignment horizontal="left" wrapText="1"/>
      <protection locked="0"/>
    </xf>
    <xf numFmtId="0" fontId="6" fillId="35" borderId="10" xfId="0" applyFont="1" applyFill="1" applyBorder="1" applyAlignment="1" applyProtection="1">
      <alignment horizontal="center" wrapText="1"/>
      <protection locked="0"/>
    </xf>
    <xf numFmtId="4" fontId="6" fillId="35" borderId="10" xfId="59" applyNumberFormat="1" applyFont="1" applyFill="1" applyBorder="1" applyAlignment="1" applyProtection="1">
      <alignment horizontal="center" wrapText="1"/>
      <protection locked="0"/>
    </xf>
    <xf numFmtId="187" fontId="6" fillId="35" borderId="10" xfId="59" applyNumberFormat="1" applyFont="1" applyFill="1" applyBorder="1" applyAlignment="1" applyProtection="1">
      <alignment horizontal="left" wrapText="1"/>
      <protection locked="0"/>
    </xf>
    <xf numFmtId="0" fontId="6" fillId="0" borderId="10" xfId="59" applyFont="1" applyBorder="1" applyAlignment="1">
      <alignment horizontal="left" wrapText="1"/>
      <protection/>
    </xf>
    <xf numFmtId="0" fontId="6" fillId="35" borderId="10" xfId="59" applyFont="1" applyFill="1" applyBorder="1" applyAlignment="1" applyProtection="1">
      <alignment horizontal="left" wrapText="1"/>
      <protection locked="0"/>
    </xf>
    <xf numFmtId="0" fontId="6" fillId="35" borderId="10" xfId="59" applyFont="1" applyFill="1" applyBorder="1" applyAlignment="1" applyProtection="1">
      <alignment horizontal="center" wrapText="1"/>
      <protection locked="0"/>
    </xf>
    <xf numFmtId="187" fontId="6" fillId="35" borderId="10" xfId="58" applyNumberFormat="1" applyFont="1" applyFill="1" applyBorder="1" applyAlignment="1" applyProtection="1">
      <alignment horizontal="left" wrapText="1"/>
      <protection locked="0"/>
    </xf>
    <xf numFmtId="0" fontId="6" fillId="0" borderId="10" xfId="58" applyFont="1" applyBorder="1" applyAlignment="1">
      <alignment horizontal="left" wrapText="1"/>
      <protection/>
    </xf>
    <xf numFmtId="0" fontId="6" fillId="35" borderId="10" xfId="58" applyFont="1" applyFill="1" applyBorder="1" applyAlignment="1" applyProtection="1">
      <alignment horizontal="left" wrapText="1"/>
      <protection locked="0"/>
    </xf>
    <xf numFmtId="0" fontId="6" fillId="35" borderId="10" xfId="58" applyFont="1" applyFill="1" applyBorder="1" applyAlignment="1" applyProtection="1">
      <alignment horizontal="center" wrapText="1"/>
      <protection locked="0"/>
    </xf>
    <xf numFmtId="4" fontId="6" fillId="34" borderId="10" xfId="59" applyNumberFormat="1" applyFont="1" applyFill="1" applyBorder="1" applyAlignment="1">
      <alignment horizontal="center" wrapText="1"/>
      <protection/>
    </xf>
    <xf numFmtId="4" fontId="6" fillId="34" borderId="10" xfId="59" applyNumberFormat="1" applyFont="1" applyFill="1" applyBorder="1" applyAlignment="1">
      <alignment horizontal="center"/>
      <protection/>
    </xf>
    <xf numFmtId="4" fontId="6" fillId="34" borderId="10" xfId="0" applyNumberFormat="1" applyFont="1" applyFill="1" applyBorder="1" applyAlignment="1">
      <alignment horizontal="center" wrapText="1"/>
    </xf>
    <xf numFmtId="4" fontId="58" fillId="33" borderId="10" xfId="0" applyNumberFormat="1" applyFont="1" applyFill="1" applyBorder="1" applyAlignment="1">
      <alignment horizontal="center" wrapText="1"/>
    </xf>
    <xf numFmtId="4" fontId="59" fillId="34" borderId="10" xfId="0" applyNumberFormat="1" applyFont="1" applyFill="1" applyBorder="1" applyAlignment="1">
      <alignment horizontal="center" vertical="center" wrapText="1"/>
    </xf>
    <xf numFmtId="4" fontId="60" fillId="33" borderId="10" xfId="0" applyNumberFormat="1" applyFont="1" applyFill="1" applyBorder="1" applyAlignment="1">
      <alignment horizontal="center" vertical="center" wrapText="1"/>
    </xf>
    <xf numFmtId="187" fontId="6" fillId="35" borderId="10" xfId="0" applyNumberFormat="1" applyFont="1" applyFill="1" applyBorder="1" applyAlignment="1" applyProtection="1">
      <alignment horizontal="left"/>
      <protection locked="0"/>
    </xf>
    <xf numFmtId="0" fontId="6" fillId="0" borderId="10" xfId="0" applyFont="1" applyBorder="1" applyAlignment="1">
      <alignment/>
    </xf>
    <xf numFmtId="0" fontId="6" fillId="35" borderId="10" xfId="0" applyFont="1" applyFill="1" applyBorder="1" applyAlignment="1" applyProtection="1">
      <alignment/>
      <protection locked="0"/>
    </xf>
    <xf numFmtId="187" fontId="6" fillId="35" borderId="10" xfId="0" applyNumberFormat="1" applyFont="1" applyFill="1" applyBorder="1" applyAlignment="1" applyProtection="1">
      <alignment horizontal="left"/>
      <protection locked="0"/>
    </xf>
    <xf numFmtId="49" fontId="8" fillId="0" borderId="10" xfId="60" applyNumberFormat="1" applyFont="1" applyBorder="1" applyAlignment="1">
      <alignment horizontal="left" wrapText="1"/>
      <protection/>
    </xf>
    <xf numFmtId="49" fontId="6" fillId="35" borderId="10" xfId="60" applyNumberFormat="1" applyFont="1" applyFill="1" applyBorder="1" applyAlignment="1" applyProtection="1">
      <alignment horizontal="left" wrapText="1"/>
      <protection locked="0"/>
    </xf>
    <xf numFmtId="49" fontId="6" fillId="35" borderId="10" xfId="60" applyNumberFormat="1" applyFont="1" applyFill="1" applyBorder="1" applyAlignment="1" applyProtection="1">
      <alignment horizontal="center" wrapText="1"/>
      <protection locked="0"/>
    </xf>
    <xf numFmtId="187" fontId="6" fillId="35" borderId="10" xfId="62" applyNumberFormat="1" applyFont="1" applyFill="1" applyBorder="1" applyAlignment="1" applyProtection="1">
      <alignment horizontal="left" wrapText="1"/>
      <protection locked="0"/>
    </xf>
    <xf numFmtId="0" fontId="6" fillId="0" borderId="10" xfId="62" applyFont="1" applyBorder="1" applyAlignment="1">
      <alignment horizontal="left" wrapText="1"/>
      <protection/>
    </xf>
    <xf numFmtId="0" fontId="6" fillId="35" borderId="10" xfId="62" applyFont="1" applyFill="1" applyBorder="1" applyAlignment="1" applyProtection="1">
      <alignment horizontal="left" wrapText="1"/>
      <protection locked="0"/>
    </xf>
    <xf numFmtId="0" fontId="6" fillId="35" borderId="10" xfId="62" applyFont="1" applyFill="1" applyBorder="1" applyAlignment="1" applyProtection="1">
      <alignment horizontal="center" wrapText="1"/>
      <protection locked="0"/>
    </xf>
    <xf numFmtId="2" fontId="6" fillId="0" borderId="10" xfId="59" applyNumberFormat="1" applyFont="1" applyBorder="1" applyAlignment="1">
      <alignment horizontal="left" wrapText="1"/>
      <protection/>
    </xf>
    <xf numFmtId="2" fontId="6" fillId="35" borderId="10" xfId="59" applyNumberFormat="1" applyFont="1" applyFill="1" applyBorder="1" applyAlignment="1" applyProtection="1">
      <alignment horizontal="left" wrapText="1"/>
      <protection locked="0"/>
    </xf>
    <xf numFmtId="2" fontId="6" fillId="35" borderId="10" xfId="59" applyNumberFormat="1" applyFont="1" applyFill="1" applyBorder="1" applyAlignment="1" applyProtection="1">
      <alignment horizontal="center" wrapText="1"/>
      <protection locked="0"/>
    </xf>
    <xf numFmtId="187" fontId="6" fillId="35" borderId="10" xfId="61" applyNumberFormat="1" applyFont="1" applyFill="1" applyBorder="1" applyAlignment="1" applyProtection="1">
      <alignment horizontal="left" wrapText="1"/>
      <protection locked="0"/>
    </xf>
    <xf numFmtId="0" fontId="6" fillId="0" borderId="10" xfId="61" applyFont="1" applyBorder="1" applyAlignment="1">
      <alignment horizontal="left" wrapText="1"/>
      <protection/>
    </xf>
    <xf numFmtId="0" fontId="6" fillId="35" borderId="10" xfId="61" applyFont="1" applyFill="1" applyBorder="1" applyAlignment="1" applyProtection="1">
      <alignment horizontal="left" wrapText="1"/>
      <protection locked="0"/>
    </xf>
    <xf numFmtId="0" fontId="6" fillId="35" borderId="10" xfId="61" applyFont="1" applyFill="1" applyBorder="1" applyAlignment="1" applyProtection="1">
      <alignment horizontal="center" wrapText="1"/>
      <protection locked="0"/>
    </xf>
    <xf numFmtId="0" fontId="6" fillId="0" borderId="10" xfId="0" applyFont="1" applyBorder="1" applyAlignment="1">
      <alignment wrapText="1"/>
    </xf>
    <xf numFmtId="0" fontId="6" fillId="35" borderId="10" xfId="0" applyFont="1" applyFill="1" applyBorder="1" applyAlignment="1" applyProtection="1">
      <alignment wrapText="1"/>
      <protection locked="0"/>
    </xf>
    <xf numFmtId="0" fontId="6" fillId="35" borderId="10" xfId="0" applyFont="1" applyFill="1" applyBorder="1" applyAlignment="1" applyProtection="1">
      <alignment horizontal="left" wrapText="1"/>
      <protection locked="0"/>
    </xf>
    <xf numFmtId="0" fontId="6" fillId="35" borderId="10" xfId="0" applyFont="1" applyFill="1" applyBorder="1" applyAlignment="1" applyProtection="1">
      <alignment horizontal="center" wrapText="1"/>
      <protection locked="0"/>
    </xf>
    <xf numFmtId="186" fontId="6" fillId="0" borderId="10" xfId="59" applyNumberFormat="1" applyFont="1" applyBorder="1" applyAlignment="1">
      <alignment horizontal="left" wrapText="1"/>
      <protection/>
    </xf>
    <xf numFmtId="49" fontId="6" fillId="35" borderId="10" xfId="59" applyNumberFormat="1" applyFont="1" applyFill="1" applyBorder="1" applyAlignment="1" applyProtection="1">
      <alignment horizontal="left" wrapText="1"/>
      <protection locked="0"/>
    </xf>
    <xf numFmtId="186" fontId="6" fillId="35" borderId="10" xfId="59" applyNumberFormat="1" applyFont="1" applyFill="1" applyBorder="1" applyAlignment="1" applyProtection="1">
      <alignment horizontal="center" wrapText="1"/>
      <protection locked="0"/>
    </xf>
    <xf numFmtId="187" fontId="6" fillId="35" borderId="10" xfId="63" applyNumberFormat="1" applyFont="1" applyFill="1" applyBorder="1" applyAlignment="1" applyProtection="1">
      <alignment horizontal="left" wrapText="1"/>
      <protection locked="0"/>
    </xf>
    <xf numFmtId="186" fontId="6" fillId="0" borderId="10" xfId="63" applyNumberFormat="1" applyFont="1" applyBorder="1" applyAlignment="1">
      <alignment horizontal="left" wrapText="1"/>
      <protection/>
    </xf>
    <xf numFmtId="49" fontId="6" fillId="35" borderId="10" xfId="63" applyNumberFormat="1" applyFont="1" applyFill="1" applyBorder="1" applyAlignment="1" applyProtection="1">
      <alignment horizontal="left" wrapText="1"/>
      <protection locked="0"/>
    </xf>
    <xf numFmtId="0" fontId="6" fillId="35" borderId="10" xfId="63" applyFont="1" applyFill="1" applyBorder="1" applyAlignment="1" applyProtection="1">
      <alignment horizontal="center" wrapText="1"/>
      <protection locked="0"/>
    </xf>
    <xf numFmtId="186" fontId="6" fillId="35" borderId="10" xfId="63" applyNumberFormat="1" applyFont="1" applyFill="1" applyBorder="1" applyAlignment="1" applyProtection="1">
      <alignment horizontal="center" wrapText="1"/>
      <protection locked="0"/>
    </xf>
    <xf numFmtId="0" fontId="6" fillId="0" borderId="10" xfId="0" applyFont="1" applyBorder="1" applyAlignment="1">
      <alignment horizontal="left" wrapText="1"/>
    </xf>
    <xf numFmtId="187" fontId="6" fillId="35" borderId="10" xfId="0" applyNumberFormat="1" applyFont="1" applyFill="1" applyBorder="1" applyAlignment="1" applyProtection="1">
      <alignment horizontal="left" wrapText="1"/>
      <protection locked="0"/>
    </xf>
    <xf numFmtId="0" fontId="6" fillId="35" borderId="10" xfId="59" applyFont="1" applyFill="1" applyBorder="1" applyAlignment="1" applyProtection="1">
      <alignment horizontal="center" wrapText="1"/>
      <protection locked="0"/>
    </xf>
    <xf numFmtId="0" fontId="6" fillId="35" borderId="17" xfId="59" applyFont="1" applyFill="1" applyBorder="1" applyAlignment="1" applyProtection="1">
      <alignment horizontal="left" wrapText="1"/>
      <protection locked="0"/>
    </xf>
    <xf numFmtId="4" fontId="6" fillId="0" borderId="10" xfId="0" applyNumberFormat="1" applyFont="1" applyBorder="1" applyAlignment="1">
      <alignment horizontal="left"/>
    </xf>
    <xf numFmtId="4" fontId="6" fillId="35" borderId="10" xfId="0" applyNumberFormat="1" applyFont="1" applyFill="1" applyBorder="1" applyAlignment="1" applyProtection="1">
      <alignment horizontal="left"/>
      <protection locked="0"/>
    </xf>
    <xf numFmtId="4" fontId="6" fillId="35" borderId="10" xfId="0" applyNumberFormat="1" applyFont="1" applyFill="1" applyBorder="1" applyAlignment="1" applyProtection="1">
      <alignment horizontal="center"/>
      <protection locked="0"/>
    </xf>
    <xf numFmtId="4" fontId="6" fillId="35" borderId="10" xfId="0" applyNumberFormat="1" applyFont="1" applyFill="1" applyBorder="1" applyAlignment="1" applyProtection="1">
      <alignment horizontal="center" wrapText="1"/>
      <protection locked="0"/>
    </xf>
    <xf numFmtId="4" fontId="6" fillId="0" borderId="10" xfId="59" applyNumberFormat="1" applyFont="1" applyFill="1" applyBorder="1" applyAlignment="1" applyProtection="1">
      <alignment horizontal="center"/>
      <protection locked="0"/>
    </xf>
    <xf numFmtId="4" fontId="6" fillId="0" borderId="10" xfId="59" applyNumberFormat="1" applyFont="1" applyFill="1" applyBorder="1" applyAlignment="1" applyProtection="1">
      <alignment horizontal="center" wrapText="1"/>
      <protection locked="0"/>
    </xf>
    <xf numFmtId="4" fontId="6" fillId="0" borderId="10" xfId="0" applyNumberFormat="1" applyFont="1" applyFill="1" applyBorder="1" applyAlignment="1" applyProtection="1">
      <alignment horizontal="center"/>
      <protection locked="0"/>
    </xf>
    <xf numFmtId="2" fontId="6" fillId="0" borderId="10" xfId="59" applyNumberFormat="1" applyFont="1" applyFill="1" applyBorder="1" applyAlignment="1" applyProtection="1">
      <alignment horizontal="center" wrapText="1"/>
      <protection locked="0"/>
    </xf>
    <xf numFmtId="4" fontId="6" fillId="0" borderId="10" xfId="64" applyNumberFormat="1" applyFont="1" applyFill="1" applyBorder="1" applyAlignment="1" applyProtection="1">
      <alignment horizontal="center"/>
      <protection locked="0"/>
    </xf>
    <xf numFmtId="4" fontId="6" fillId="0" borderId="10" xfId="0" applyNumberFormat="1" applyFont="1" applyFill="1" applyBorder="1" applyAlignment="1" applyProtection="1">
      <alignment horizontal="center"/>
      <protection locked="0"/>
    </xf>
    <xf numFmtId="4" fontId="59" fillId="34" borderId="10" xfId="0" applyNumberFormat="1" applyFont="1" applyFill="1" applyBorder="1" applyAlignment="1">
      <alignment horizontal="center"/>
    </xf>
    <xf numFmtId="2" fontId="6" fillId="34" borderId="10" xfId="59" applyNumberFormat="1" applyFont="1" applyFill="1" applyBorder="1" applyAlignment="1">
      <alignment horizontal="center" wrapText="1"/>
      <protection/>
    </xf>
    <xf numFmtId="4" fontId="6" fillId="34" borderId="10" xfId="0" applyNumberFormat="1" applyFont="1" applyFill="1" applyBorder="1" applyAlignment="1">
      <alignment horizontal="center"/>
    </xf>
    <xf numFmtId="4" fontId="6" fillId="34" borderId="10" xfId="64" applyNumberFormat="1" applyFont="1" applyFill="1" applyBorder="1" applyAlignment="1">
      <alignment horizontal="center"/>
      <protection/>
    </xf>
    <xf numFmtId="4" fontId="6" fillId="34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3" fontId="6" fillId="35" borderId="10" xfId="0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61" fillId="33" borderId="18" xfId="0" applyFont="1" applyFill="1" applyBorder="1" applyAlignment="1">
      <alignment horizontal="right" vertical="center" wrapText="1"/>
    </xf>
    <xf numFmtId="0" fontId="61" fillId="33" borderId="19" xfId="0" applyFont="1" applyFill="1" applyBorder="1" applyAlignment="1">
      <alignment horizontal="right" vertical="center" wrapText="1"/>
    </xf>
    <xf numFmtId="0" fontId="61" fillId="33" borderId="20" xfId="0" applyFont="1" applyFill="1" applyBorder="1" applyAlignment="1">
      <alignment horizontal="right" vertical="center" wrapText="1"/>
    </xf>
    <xf numFmtId="4" fontId="55" fillId="33" borderId="14" xfId="64" applyNumberFormat="1" applyFont="1" applyFill="1" applyBorder="1" applyAlignment="1">
      <alignment horizontal="center" vertical="center" wrapText="1"/>
      <protection/>
    </xf>
    <xf numFmtId="4" fontId="55" fillId="33" borderId="12" xfId="64" applyNumberFormat="1" applyFont="1" applyFill="1" applyBorder="1" applyAlignment="1">
      <alignment horizontal="center" vertical="center" wrapText="1"/>
      <protection/>
    </xf>
    <xf numFmtId="4" fontId="55" fillId="33" borderId="16" xfId="64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13" xfId="59"/>
    <cellStyle name="Normal 2 14" xfId="60"/>
    <cellStyle name="Normal 2 2 10" xfId="61"/>
    <cellStyle name="Normal 2 2 12" xfId="62"/>
    <cellStyle name="Normal 2 3" xfId="63"/>
    <cellStyle name="Normal 4" xfId="64"/>
    <cellStyle name="Note" xfId="65"/>
    <cellStyle name="Output" xfId="66"/>
    <cellStyle name="Percent" xfId="67"/>
    <cellStyle name="Percent 2" xfId="68"/>
    <cellStyle name="Percent 4" xfId="69"/>
    <cellStyle name="Title" xfId="70"/>
    <cellStyle name="Total" xfId="71"/>
    <cellStyle name="Warning Text" xfId="7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8.00390625" style="17" customWidth="1"/>
    <col min="2" max="2" width="10.00390625" style="18" customWidth="1"/>
    <col min="3" max="3" width="13.57421875" style="2" customWidth="1"/>
    <col min="4" max="4" width="13.8515625" style="2" customWidth="1"/>
    <col min="5" max="5" width="14.00390625" style="18" customWidth="1"/>
    <col min="6" max="6" width="18.421875" style="2" customWidth="1"/>
    <col min="7" max="7" width="9.7109375" style="2" customWidth="1"/>
    <col min="8" max="8" width="12.8515625" style="2" hidden="1" customWidth="1"/>
    <col min="9" max="9" width="9.8515625" style="25" customWidth="1"/>
    <col min="10" max="10" width="12.00390625" style="26" customWidth="1"/>
    <col min="11" max="11" width="19.8515625" style="26" hidden="1" customWidth="1"/>
    <col min="12" max="12" width="15.57421875" style="26" customWidth="1"/>
    <col min="13" max="13" width="11.8515625" style="26" hidden="1" customWidth="1"/>
    <col min="14" max="16384" width="9.140625" style="2" customWidth="1"/>
  </cols>
  <sheetData>
    <row r="2" spans="1:13" ht="12.75" customHeight="1">
      <c r="A2" s="112" t="s">
        <v>18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12.75" customHeight="1">
      <c r="A3" s="112" t="s">
        <v>55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6" spans="1:13" ht="38.25">
      <c r="A6" s="30" t="s">
        <v>27</v>
      </c>
      <c r="B6" s="31" t="s">
        <v>28</v>
      </c>
      <c r="C6" s="32" t="s">
        <v>29</v>
      </c>
      <c r="D6" s="32" t="s">
        <v>30</v>
      </c>
      <c r="E6" s="32" t="s">
        <v>0</v>
      </c>
      <c r="F6" s="32" t="s">
        <v>31</v>
      </c>
      <c r="G6" s="33" t="s">
        <v>32</v>
      </c>
      <c r="H6" s="34" t="s">
        <v>33</v>
      </c>
      <c r="I6" s="35" t="s">
        <v>40</v>
      </c>
      <c r="J6" s="36" t="s">
        <v>37</v>
      </c>
      <c r="K6" s="37" t="s">
        <v>34</v>
      </c>
      <c r="L6" s="38" t="s">
        <v>35</v>
      </c>
      <c r="M6" s="29" t="s">
        <v>1</v>
      </c>
    </row>
    <row r="7" spans="1:13" s="19" customFormat="1" ht="22.5">
      <c r="A7" s="39">
        <v>5</v>
      </c>
      <c r="B7" s="45">
        <v>1122867</v>
      </c>
      <c r="C7" s="46" t="s">
        <v>56</v>
      </c>
      <c r="D7" s="47" t="s">
        <v>57</v>
      </c>
      <c r="E7" s="48" t="s">
        <v>58</v>
      </c>
      <c r="F7" s="48" t="s">
        <v>59</v>
      </c>
      <c r="G7" s="44" t="s">
        <v>36</v>
      </c>
      <c r="H7" s="54">
        <v>133.5</v>
      </c>
      <c r="I7" s="110"/>
      <c r="J7" s="97">
        <v>131.23</v>
      </c>
      <c r="K7" s="55">
        <f aca="true" t="shared" si="0" ref="K7:K38">J7*I7</f>
        <v>0</v>
      </c>
      <c r="L7" s="56">
        <f>I7*J7</f>
        <v>0</v>
      </c>
      <c r="M7" s="29">
        <v>5</v>
      </c>
    </row>
    <row r="8" spans="1:13" s="19" customFormat="1" ht="22.5">
      <c r="A8" s="39">
        <v>8</v>
      </c>
      <c r="B8" s="40">
        <v>1122866</v>
      </c>
      <c r="C8" s="41" t="s">
        <v>56</v>
      </c>
      <c r="D8" s="42" t="s">
        <v>57</v>
      </c>
      <c r="E8" s="43" t="s">
        <v>58</v>
      </c>
      <c r="F8" s="43" t="s">
        <v>60</v>
      </c>
      <c r="G8" s="44" t="s">
        <v>36</v>
      </c>
      <c r="H8" s="53">
        <v>110.8</v>
      </c>
      <c r="I8" s="110"/>
      <c r="J8" s="98">
        <v>108.92</v>
      </c>
      <c r="K8" s="55">
        <f t="shared" si="0"/>
        <v>0</v>
      </c>
      <c r="L8" s="56">
        <f aca="true" t="shared" si="1" ref="L8:L71">I8*J8</f>
        <v>0</v>
      </c>
      <c r="M8" s="29">
        <v>5</v>
      </c>
    </row>
    <row r="9" spans="1:13" s="19" customFormat="1" ht="22.5">
      <c r="A9" s="39">
        <v>19</v>
      </c>
      <c r="B9" s="40">
        <v>1124301</v>
      </c>
      <c r="C9" s="41" t="s">
        <v>61</v>
      </c>
      <c r="D9" s="42" t="s">
        <v>62</v>
      </c>
      <c r="E9" s="43" t="s">
        <v>63</v>
      </c>
      <c r="F9" s="43" t="s">
        <v>43</v>
      </c>
      <c r="G9" s="44" t="s">
        <v>36</v>
      </c>
      <c r="H9" s="54">
        <v>142.7</v>
      </c>
      <c r="I9" s="110"/>
      <c r="J9" s="97">
        <v>141.27</v>
      </c>
      <c r="K9" s="55">
        <f t="shared" si="0"/>
        <v>0</v>
      </c>
      <c r="L9" s="56">
        <f t="shared" si="1"/>
        <v>0</v>
      </c>
      <c r="M9" s="29">
        <v>4</v>
      </c>
    </row>
    <row r="10" spans="1:13" s="19" customFormat="1" ht="22.5">
      <c r="A10" s="39">
        <v>31</v>
      </c>
      <c r="B10" s="45">
        <v>3127426</v>
      </c>
      <c r="C10" s="46" t="s">
        <v>64</v>
      </c>
      <c r="D10" s="47" t="s">
        <v>65</v>
      </c>
      <c r="E10" s="48" t="s">
        <v>51</v>
      </c>
      <c r="F10" s="48" t="s">
        <v>66</v>
      </c>
      <c r="G10" s="44" t="s">
        <v>36</v>
      </c>
      <c r="H10" s="54">
        <v>428.5</v>
      </c>
      <c r="I10" s="110"/>
      <c r="J10" s="97">
        <v>421.99</v>
      </c>
      <c r="K10" s="55">
        <f t="shared" si="0"/>
        <v>0</v>
      </c>
      <c r="L10" s="56">
        <f t="shared" si="1"/>
        <v>0</v>
      </c>
      <c r="M10" s="29">
        <v>3</v>
      </c>
    </row>
    <row r="11" spans="1:13" s="19" customFormat="1" ht="22.5">
      <c r="A11" s="39">
        <v>35</v>
      </c>
      <c r="B11" s="45">
        <v>1126401</v>
      </c>
      <c r="C11" s="46" t="s">
        <v>67</v>
      </c>
      <c r="D11" s="47" t="s">
        <v>68</v>
      </c>
      <c r="E11" s="48" t="s">
        <v>63</v>
      </c>
      <c r="F11" s="48" t="s">
        <v>69</v>
      </c>
      <c r="G11" s="44" t="s">
        <v>36</v>
      </c>
      <c r="H11" s="54">
        <v>189.9</v>
      </c>
      <c r="I11" s="110"/>
      <c r="J11" s="97">
        <v>186.67</v>
      </c>
      <c r="K11" s="55">
        <f t="shared" si="0"/>
        <v>0</v>
      </c>
      <c r="L11" s="56">
        <f t="shared" si="1"/>
        <v>0</v>
      </c>
      <c r="M11" s="29">
        <v>5</v>
      </c>
    </row>
    <row r="12" spans="1:13" s="19" customFormat="1" ht="33.75">
      <c r="A12" s="39">
        <v>57</v>
      </c>
      <c r="B12" s="45">
        <v>41563</v>
      </c>
      <c r="C12" s="46" t="s">
        <v>70</v>
      </c>
      <c r="D12" s="47" t="s">
        <v>71</v>
      </c>
      <c r="E12" s="48" t="s">
        <v>72</v>
      </c>
      <c r="F12" s="48" t="s">
        <v>73</v>
      </c>
      <c r="G12" s="44" t="s">
        <v>36</v>
      </c>
      <c r="H12" s="54">
        <v>2325.5</v>
      </c>
      <c r="I12" s="110"/>
      <c r="J12" s="97">
        <v>2288.06</v>
      </c>
      <c r="K12" s="55">
        <f t="shared" si="0"/>
        <v>0</v>
      </c>
      <c r="L12" s="56">
        <f t="shared" si="1"/>
        <v>0</v>
      </c>
      <c r="M12" s="29">
        <v>2</v>
      </c>
    </row>
    <row r="13" spans="1:13" s="19" customFormat="1" ht="22.5">
      <c r="A13" s="39">
        <v>63</v>
      </c>
      <c r="B13" s="45">
        <v>41556</v>
      </c>
      <c r="C13" s="46" t="s">
        <v>74</v>
      </c>
      <c r="D13" s="47" t="s">
        <v>75</v>
      </c>
      <c r="E13" s="48" t="s">
        <v>76</v>
      </c>
      <c r="F13" s="48" t="s">
        <v>77</v>
      </c>
      <c r="G13" s="44" t="s">
        <v>36</v>
      </c>
      <c r="H13" s="54">
        <v>3366.9</v>
      </c>
      <c r="I13" s="110"/>
      <c r="J13" s="97">
        <v>3312.69</v>
      </c>
      <c r="K13" s="55">
        <f t="shared" si="0"/>
        <v>0</v>
      </c>
      <c r="L13" s="56">
        <f t="shared" si="1"/>
        <v>0</v>
      </c>
      <c r="M13" s="29">
        <v>2</v>
      </c>
    </row>
    <row r="14" spans="1:13" s="19" customFormat="1" ht="33.75">
      <c r="A14" s="39">
        <v>66</v>
      </c>
      <c r="B14" s="45">
        <v>41564</v>
      </c>
      <c r="C14" s="46" t="s">
        <v>78</v>
      </c>
      <c r="D14" s="47" t="s">
        <v>79</v>
      </c>
      <c r="E14" s="48" t="s">
        <v>80</v>
      </c>
      <c r="F14" s="48" t="s">
        <v>73</v>
      </c>
      <c r="G14" s="44" t="s">
        <v>36</v>
      </c>
      <c r="H14" s="54">
        <v>2500.7</v>
      </c>
      <c r="I14" s="110"/>
      <c r="J14" s="97">
        <v>2460.44</v>
      </c>
      <c r="K14" s="55">
        <f t="shared" si="0"/>
        <v>0</v>
      </c>
      <c r="L14" s="56">
        <f t="shared" si="1"/>
        <v>0</v>
      </c>
      <c r="M14" s="29">
        <v>2</v>
      </c>
    </row>
    <row r="15" spans="1:13" s="19" customFormat="1" ht="33.75">
      <c r="A15" s="39">
        <v>68</v>
      </c>
      <c r="B15" s="45">
        <v>41565</v>
      </c>
      <c r="C15" s="46" t="s">
        <v>81</v>
      </c>
      <c r="D15" s="47" t="s">
        <v>82</v>
      </c>
      <c r="E15" s="48" t="s">
        <v>80</v>
      </c>
      <c r="F15" s="48" t="s">
        <v>73</v>
      </c>
      <c r="G15" s="44" t="s">
        <v>36</v>
      </c>
      <c r="H15" s="54">
        <v>2046.7</v>
      </c>
      <c r="I15" s="110"/>
      <c r="J15" s="97">
        <v>2013.75</v>
      </c>
      <c r="K15" s="55">
        <f t="shared" si="0"/>
        <v>0</v>
      </c>
      <c r="L15" s="56">
        <f t="shared" si="1"/>
        <v>0</v>
      </c>
      <c r="M15" s="29">
        <v>2</v>
      </c>
    </row>
    <row r="16" spans="1:13" s="19" customFormat="1" ht="22.5">
      <c r="A16" s="39">
        <v>73</v>
      </c>
      <c r="B16" s="45">
        <v>41555</v>
      </c>
      <c r="C16" s="46" t="s">
        <v>83</v>
      </c>
      <c r="D16" s="47" t="s">
        <v>84</v>
      </c>
      <c r="E16" s="48" t="s">
        <v>76</v>
      </c>
      <c r="F16" s="48" t="s">
        <v>77</v>
      </c>
      <c r="G16" s="44" t="s">
        <v>36</v>
      </c>
      <c r="H16" s="54">
        <v>4614.6</v>
      </c>
      <c r="I16" s="110"/>
      <c r="J16" s="97">
        <v>4540.3</v>
      </c>
      <c r="K16" s="55">
        <f t="shared" si="0"/>
        <v>0</v>
      </c>
      <c r="L16" s="56">
        <f t="shared" si="1"/>
        <v>0</v>
      </c>
      <c r="M16" s="29">
        <v>2</v>
      </c>
    </row>
    <row r="17" spans="1:13" s="19" customFormat="1" ht="33.75">
      <c r="A17" s="39">
        <v>74</v>
      </c>
      <c r="B17" s="45">
        <v>41666</v>
      </c>
      <c r="C17" s="46" t="s">
        <v>83</v>
      </c>
      <c r="D17" s="47" t="s">
        <v>85</v>
      </c>
      <c r="E17" s="48" t="s">
        <v>86</v>
      </c>
      <c r="F17" s="48" t="s">
        <v>87</v>
      </c>
      <c r="G17" s="44" t="s">
        <v>36</v>
      </c>
      <c r="H17" s="54">
        <v>4224.1</v>
      </c>
      <c r="I17" s="110"/>
      <c r="J17" s="97">
        <v>4156.09</v>
      </c>
      <c r="K17" s="55">
        <f t="shared" si="0"/>
        <v>0</v>
      </c>
      <c r="L17" s="56">
        <f t="shared" si="1"/>
        <v>0</v>
      </c>
      <c r="M17" s="29">
        <v>2</v>
      </c>
    </row>
    <row r="18" spans="1:13" s="19" customFormat="1" ht="22.5">
      <c r="A18" s="39">
        <v>81</v>
      </c>
      <c r="B18" s="45">
        <v>1043070</v>
      </c>
      <c r="C18" s="46" t="s">
        <v>88</v>
      </c>
      <c r="D18" s="47" t="s">
        <v>89</v>
      </c>
      <c r="E18" s="48" t="s">
        <v>38</v>
      </c>
      <c r="F18" s="48" t="s">
        <v>90</v>
      </c>
      <c r="G18" s="44" t="s">
        <v>36</v>
      </c>
      <c r="H18" s="54">
        <v>79.6</v>
      </c>
      <c r="I18" s="110"/>
      <c r="J18" s="97">
        <v>74.98</v>
      </c>
      <c r="K18" s="55">
        <f t="shared" si="0"/>
        <v>0</v>
      </c>
      <c r="L18" s="56">
        <f t="shared" si="1"/>
        <v>0</v>
      </c>
      <c r="M18" s="29">
        <v>4</v>
      </c>
    </row>
    <row r="19" spans="1:13" s="19" customFormat="1" ht="22.5">
      <c r="A19" s="39">
        <v>82</v>
      </c>
      <c r="B19" s="45">
        <v>1043071</v>
      </c>
      <c r="C19" s="46" t="s">
        <v>88</v>
      </c>
      <c r="D19" s="47" t="s">
        <v>89</v>
      </c>
      <c r="E19" s="48" t="s">
        <v>38</v>
      </c>
      <c r="F19" s="48" t="s">
        <v>91</v>
      </c>
      <c r="G19" s="44" t="s">
        <v>36</v>
      </c>
      <c r="H19" s="54">
        <v>95</v>
      </c>
      <c r="I19" s="110"/>
      <c r="J19" s="97">
        <v>94.05</v>
      </c>
      <c r="K19" s="55">
        <f t="shared" si="0"/>
        <v>0</v>
      </c>
      <c r="L19" s="56">
        <f t="shared" si="1"/>
        <v>0</v>
      </c>
      <c r="M19" s="29">
        <v>4</v>
      </c>
    </row>
    <row r="20" spans="1:13" s="19" customFormat="1" ht="22.5">
      <c r="A20" s="39">
        <v>92</v>
      </c>
      <c r="B20" s="45">
        <v>1042070</v>
      </c>
      <c r="C20" s="46" t="s">
        <v>92</v>
      </c>
      <c r="D20" s="47" t="s">
        <v>93</v>
      </c>
      <c r="E20" s="48" t="s">
        <v>63</v>
      </c>
      <c r="F20" s="48" t="s">
        <v>94</v>
      </c>
      <c r="G20" s="44" t="s">
        <v>36</v>
      </c>
      <c r="H20" s="54">
        <v>178.9</v>
      </c>
      <c r="I20" s="110"/>
      <c r="J20" s="97">
        <v>173</v>
      </c>
      <c r="K20" s="55">
        <f t="shared" si="0"/>
        <v>0</v>
      </c>
      <c r="L20" s="56">
        <f t="shared" si="1"/>
        <v>0</v>
      </c>
      <c r="M20" s="29">
        <v>4</v>
      </c>
    </row>
    <row r="21" spans="1:13" s="19" customFormat="1" ht="33.75">
      <c r="A21" s="39">
        <v>93</v>
      </c>
      <c r="B21" s="45">
        <v>1042065</v>
      </c>
      <c r="C21" s="46" t="s">
        <v>92</v>
      </c>
      <c r="D21" s="47" t="s">
        <v>95</v>
      </c>
      <c r="E21" s="48" t="s">
        <v>46</v>
      </c>
      <c r="F21" s="48" t="s">
        <v>94</v>
      </c>
      <c r="G21" s="44" t="s">
        <v>36</v>
      </c>
      <c r="H21" s="54">
        <v>178.9</v>
      </c>
      <c r="I21" s="110"/>
      <c r="J21" s="97">
        <v>176.18</v>
      </c>
      <c r="K21" s="55">
        <f t="shared" si="0"/>
        <v>0</v>
      </c>
      <c r="L21" s="56">
        <f t="shared" si="1"/>
        <v>0</v>
      </c>
      <c r="M21" s="29">
        <v>3</v>
      </c>
    </row>
    <row r="22" spans="1:13" s="19" customFormat="1" ht="22.5">
      <c r="A22" s="39">
        <v>100</v>
      </c>
      <c r="B22" s="45">
        <v>1042311</v>
      </c>
      <c r="C22" s="46" t="s">
        <v>96</v>
      </c>
      <c r="D22" s="47" t="s">
        <v>97</v>
      </c>
      <c r="E22" s="48" t="s">
        <v>63</v>
      </c>
      <c r="F22" s="48" t="s">
        <v>98</v>
      </c>
      <c r="G22" s="44" t="s">
        <v>36</v>
      </c>
      <c r="H22" s="54">
        <v>80.1</v>
      </c>
      <c r="I22" s="110"/>
      <c r="J22" s="97">
        <v>78.81</v>
      </c>
      <c r="K22" s="55">
        <f t="shared" si="0"/>
        <v>0</v>
      </c>
      <c r="L22" s="56">
        <f t="shared" si="1"/>
        <v>0</v>
      </c>
      <c r="M22" s="29">
        <v>2</v>
      </c>
    </row>
    <row r="23" spans="1:13" s="19" customFormat="1" ht="22.5">
      <c r="A23" s="39">
        <v>101</v>
      </c>
      <c r="B23" s="45">
        <v>1042312</v>
      </c>
      <c r="C23" s="46" t="s">
        <v>96</v>
      </c>
      <c r="D23" s="47" t="s">
        <v>97</v>
      </c>
      <c r="E23" s="48" t="s">
        <v>63</v>
      </c>
      <c r="F23" s="48" t="s">
        <v>49</v>
      </c>
      <c r="G23" s="44" t="s">
        <v>36</v>
      </c>
      <c r="H23" s="54">
        <v>134.7</v>
      </c>
      <c r="I23" s="110"/>
      <c r="J23" s="97">
        <v>132.53</v>
      </c>
      <c r="K23" s="55">
        <f t="shared" si="0"/>
        <v>0</v>
      </c>
      <c r="L23" s="56">
        <f t="shared" si="1"/>
        <v>0</v>
      </c>
      <c r="M23" s="29">
        <v>2</v>
      </c>
    </row>
    <row r="24" spans="1:13" s="19" customFormat="1" ht="22.5">
      <c r="A24" s="39">
        <v>102</v>
      </c>
      <c r="B24" s="45">
        <v>1042313</v>
      </c>
      <c r="C24" s="46" t="s">
        <v>96</v>
      </c>
      <c r="D24" s="47" t="s">
        <v>97</v>
      </c>
      <c r="E24" s="48" t="s">
        <v>63</v>
      </c>
      <c r="F24" s="48" t="s">
        <v>99</v>
      </c>
      <c r="G24" s="44" t="s">
        <v>36</v>
      </c>
      <c r="H24" s="54">
        <v>149.7</v>
      </c>
      <c r="I24" s="110"/>
      <c r="J24" s="97">
        <v>147.29</v>
      </c>
      <c r="K24" s="55">
        <f t="shared" si="0"/>
        <v>0</v>
      </c>
      <c r="L24" s="56">
        <f t="shared" si="1"/>
        <v>0</v>
      </c>
      <c r="M24" s="29">
        <v>2</v>
      </c>
    </row>
    <row r="25" spans="1:13" s="19" customFormat="1" ht="22.5">
      <c r="A25" s="39">
        <v>123</v>
      </c>
      <c r="B25" s="40">
        <v>1050100</v>
      </c>
      <c r="C25" s="41" t="s">
        <v>100</v>
      </c>
      <c r="D25" s="42" t="s">
        <v>101</v>
      </c>
      <c r="E25" s="43" t="s">
        <v>102</v>
      </c>
      <c r="F25" s="43" t="s">
        <v>103</v>
      </c>
      <c r="G25" s="44" t="s">
        <v>36</v>
      </c>
      <c r="H25" s="53">
        <v>550.4</v>
      </c>
      <c r="I25" s="110"/>
      <c r="J25" s="98">
        <v>547.65</v>
      </c>
      <c r="K25" s="55">
        <f t="shared" si="0"/>
        <v>0</v>
      </c>
      <c r="L25" s="56">
        <f t="shared" si="1"/>
        <v>0</v>
      </c>
      <c r="M25" s="29">
        <v>4</v>
      </c>
    </row>
    <row r="26" spans="1:13" s="19" customFormat="1" ht="22.5">
      <c r="A26" s="39">
        <v>124</v>
      </c>
      <c r="B26" s="40">
        <v>1050102</v>
      </c>
      <c r="C26" s="41" t="s">
        <v>100</v>
      </c>
      <c r="D26" s="42" t="s">
        <v>101</v>
      </c>
      <c r="E26" s="43" t="s">
        <v>102</v>
      </c>
      <c r="F26" s="43" t="s">
        <v>104</v>
      </c>
      <c r="G26" s="44" t="s">
        <v>36</v>
      </c>
      <c r="H26" s="53">
        <v>541.3</v>
      </c>
      <c r="I26" s="110"/>
      <c r="J26" s="98">
        <v>538.59</v>
      </c>
      <c r="K26" s="55">
        <f t="shared" si="0"/>
        <v>0</v>
      </c>
      <c r="L26" s="56">
        <f t="shared" si="1"/>
        <v>0</v>
      </c>
      <c r="M26" s="29">
        <v>4</v>
      </c>
    </row>
    <row r="27" spans="1:13" s="19" customFormat="1" ht="22.5">
      <c r="A27" s="39">
        <v>125</v>
      </c>
      <c r="B27" s="40">
        <v>1050101</v>
      </c>
      <c r="C27" s="41" t="s">
        <v>100</v>
      </c>
      <c r="D27" s="42" t="s">
        <v>101</v>
      </c>
      <c r="E27" s="43" t="s">
        <v>102</v>
      </c>
      <c r="F27" s="43" t="s">
        <v>105</v>
      </c>
      <c r="G27" s="44" t="s">
        <v>36</v>
      </c>
      <c r="H27" s="53">
        <v>1010.1</v>
      </c>
      <c r="I27" s="110"/>
      <c r="J27" s="98">
        <v>1005.05</v>
      </c>
      <c r="K27" s="55">
        <f t="shared" si="0"/>
        <v>0</v>
      </c>
      <c r="L27" s="56">
        <f t="shared" si="1"/>
        <v>0</v>
      </c>
      <c r="M27" s="29">
        <v>4</v>
      </c>
    </row>
    <row r="28" spans="1:13" s="19" customFormat="1" ht="22.5">
      <c r="A28" s="39">
        <v>127</v>
      </c>
      <c r="B28" s="45">
        <v>2050087</v>
      </c>
      <c r="C28" s="46" t="s">
        <v>106</v>
      </c>
      <c r="D28" s="47" t="s">
        <v>107</v>
      </c>
      <c r="E28" s="48" t="s">
        <v>50</v>
      </c>
      <c r="F28" s="48" t="s">
        <v>108</v>
      </c>
      <c r="G28" s="44" t="s">
        <v>36</v>
      </c>
      <c r="H28" s="54">
        <v>198.9</v>
      </c>
      <c r="I28" s="110"/>
      <c r="J28" s="97">
        <v>191.24</v>
      </c>
      <c r="K28" s="55">
        <f t="shared" si="0"/>
        <v>0</v>
      </c>
      <c r="L28" s="56">
        <f t="shared" si="1"/>
        <v>0</v>
      </c>
      <c r="M28" s="29">
        <v>2</v>
      </c>
    </row>
    <row r="29" spans="1:13" s="19" customFormat="1" ht="22.5">
      <c r="A29" s="39">
        <v>133</v>
      </c>
      <c r="B29" s="40">
        <v>1068220</v>
      </c>
      <c r="C29" s="41" t="s">
        <v>109</v>
      </c>
      <c r="D29" s="42" t="s">
        <v>110</v>
      </c>
      <c r="E29" s="43" t="s">
        <v>38</v>
      </c>
      <c r="F29" s="43" t="s">
        <v>111</v>
      </c>
      <c r="G29" s="44" t="s">
        <v>36</v>
      </c>
      <c r="H29" s="53">
        <v>494.9</v>
      </c>
      <c r="I29" s="110"/>
      <c r="J29" s="98">
        <v>486.93</v>
      </c>
      <c r="K29" s="55">
        <f t="shared" si="0"/>
        <v>0</v>
      </c>
      <c r="L29" s="56">
        <f t="shared" si="1"/>
        <v>0</v>
      </c>
      <c r="M29" s="29">
        <v>2</v>
      </c>
    </row>
    <row r="30" spans="1:13" s="19" customFormat="1" ht="22.5">
      <c r="A30" s="39">
        <v>137</v>
      </c>
      <c r="B30" s="40">
        <v>1068551</v>
      </c>
      <c r="C30" s="41" t="s">
        <v>109</v>
      </c>
      <c r="D30" s="42" t="s">
        <v>112</v>
      </c>
      <c r="E30" s="43" t="s">
        <v>38</v>
      </c>
      <c r="F30" s="43" t="s">
        <v>113</v>
      </c>
      <c r="G30" s="44" t="s">
        <v>36</v>
      </c>
      <c r="H30" s="53">
        <v>494.9</v>
      </c>
      <c r="I30" s="110"/>
      <c r="J30" s="98">
        <v>487.38</v>
      </c>
      <c r="K30" s="55">
        <f t="shared" si="0"/>
        <v>0</v>
      </c>
      <c r="L30" s="56">
        <f t="shared" si="1"/>
        <v>0</v>
      </c>
      <c r="M30" s="29">
        <v>3</v>
      </c>
    </row>
    <row r="31" spans="1:13" s="19" customFormat="1" ht="29.25" customHeight="1">
      <c r="A31" s="39">
        <v>139</v>
      </c>
      <c r="B31" s="40">
        <v>1068520</v>
      </c>
      <c r="C31" s="41" t="s">
        <v>114</v>
      </c>
      <c r="D31" s="42" t="s">
        <v>115</v>
      </c>
      <c r="E31" s="43" t="s">
        <v>38</v>
      </c>
      <c r="F31" s="43" t="s">
        <v>116</v>
      </c>
      <c r="G31" s="44" t="s">
        <v>36</v>
      </c>
      <c r="H31" s="53">
        <v>1271.5</v>
      </c>
      <c r="I31" s="110"/>
      <c r="J31" s="98">
        <v>1251.03</v>
      </c>
      <c r="K31" s="55">
        <f t="shared" si="0"/>
        <v>0</v>
      </c>
      <c r="L31" s="56">
        <f t="shared" si="1"/>
        <v>0</v>
      </c>
      <c r="M31" s="29">
        <v>2</v>
      </c>
    </row>
    <row r="32" spans="1:13" s="19" customFormat="1" ht="22.5">
      <c r="A32" s="39">
        <v>147</v>
      </c>
      <c r="B32" s="45">
        <v>1061050</v>
      </c>
      <c r="C32" s="46" t="s">
        <v>117</v>
      </c>
      <c r="D32" s="47" t="s">
        <v>118</v>
      </c>
      <c r="E32" s="48" t="s">
        <v>63</v>
      </c>
      <c r="F32" s="48" t="s">
        <v>119</v>
      </c>
      <c r="G32" s="44" t="s">
        <v>36</v>
      </c>
      <c r="H32" s="54">
        <v>117.3</v>
      </c>
      <c r="I32" s="110"/>
      <c r="J32" s="97">
        <v>105.44</v>
      </c>
      <c r="K32" s="55">
        <f t="shared" si="0"/>
        <v>0</v>
      </c>
      <c r="L32" s="56">
        <f t="shared" si="1"/>
        <v>0</v>
      </c>
      <c r="M32" s="29">
        <v>4</v>
      </c>
    </row>
    <row r="33" spans="1:13" s="19" customFormat="1" ht="22.5">
      <c r="A33" s="39">
        <v>157</v>
      </c>
      <c r="B33" s="45">
        <v>1101402</v>
      </c>
      <c r="C33" s="46" t="s">
        <v>120</v>
      </c>
      <c r="D33" s="47" t="s">
        <v>121</v>
      </c>
      <c r="E33" s="48" t="s">
        <v>63</v>
      </c>
      <c r="F33" s="48" t="s">
        <v>122</v>
      </c>
      <c r="G33" s="44" t="s">
        <v>36</v>
      </c>
      <c r="H33" s="54">
        <v>800</v>
      </c>
      <c r="I33" s="110"/>
      <c r="J33" s="97">
        <v>786.4</v>
      </c>
      <c r="K33" s="55">
        <f t="shared" si="0"/>
        <v>0</v>
      </c>
      <c r="L33" s="56">
        <f t="shared" si="1"/>
        <v>0</v>
      </c>
      <c r="M33" s="29">
        <v>5</v>
      </c>
    </row>
    <row r="34" spans="1:13" s="19" customFormat="1" ht="22.5">
      <c r="A34" s="39">
        <v>159</v>
      </c>
      <c r="B34" s="45">
        <v>1101354</v>
      </c>
      <c r="C34" s="46" t="s">
        <v>120</v>
      </c>
      <c r="D34" s="47" t="s">
        <v>123</v>
      </c>
      <c r="E34" s="48" t="s">
        <v>63</v>
      </c>
      <c r="F34" s="48" t="s">
        <v>124</v>
      </c>
      <c r="G34" s="44" t="s">
        <v>36</v>
      </c>
      <c r="H34" s="54">
        <v>400</v>
      </c>
      <c r="I34" s="110"/>
      <c r="J34" s="97">
        <v>393.56</v>
      </c>
      <c r="K34" s="55">
        <f t="shared" si="0"/>
        <v>0</v>
      </c>
      <c r="L34" s="56">
        <f t="shared" si="1"/>
        <v>0</v>
      </c>
      <c r="M34" s="29">
        <v>2</v>
      </c>
    </row>
    <row r="35" spans="1:13" s="19" customFormat="1" ht="33.75">
      <c r="A35" s="39">
        <v>163</v>
      </c>
      <c r="B35" s="40">
        <v>7102621</v>
      </c>
      <c r="C35" s="41" t="s">
        <v>125</v>
      </c>
      <c r="D35" s="42" t="s">
        <v>126</v>
      </c>
      <c r="E35" s="43" t="s">
        <v>127</v>
      </c>
      <c r="F35" s="43" t="s">
        <v>128</v>
      </c>
      <c r="G35" s="44" t="s">
        <v>36</v>
      </c>
      <c r="H35" s="53">
        <v>567.3</v>
      </c>
      <c r="I35" s="110"/>
      <c r="J35" s="98">
        <v>556.98</v>
      </c>
      <c r="K35" s="55">
        <f t="shared" si="0"/>
        <v>0</v>
      </c>
      <c r="L35" s="56">
        <f t="shared" si="1"/>
        <v>0</v>
      </c>
      <c r="M35" s="29">
        <v>3</v>
      </c>
    </row>
    <row r="36" spans="1:13" s="19" customFormat="1" ht="22.5">
      <c r="A36" s="39">
        <v>167</v>
      </c>
      <c r="B36" s="45">
        <v>1102452</v>
      </c>
      <c r="C36" s="46" t="s">
        <v>129</v>
      </c>
      <c r="D36" s="47" t="s">
        <v>130</v>
      </c>
      <c r="E36" s="48" t="s">
        <v>63</v>
      </c>
      <c r="F36" s="48" t="s">
        <v>131</v>
      </c>
      <c r="G36" s="44" t="s">
        <v>36</v>
      </c>
      <c r="H36" s="54">
        <v>186.3</v>
      </c>
      <c r="I36" s="110"/>
      <c r="J36" s="97">
        <v>183.47</v>
      </c>
      <c r="K36" s="55">
        <f t="shared" si="0"/>
        <v>0</v>
      </c>
      <c r="L36" s="56">
        <f t="shared" si="1"/>
        <v>0</v>
      </c>
      <c r="M36" s="29">
        <v>4</v>
      </c>
    </row>
    <row r="37" spans="1:13" s="19" customFormat="1" ht="22.5">
      <c r="A37" s="39">
        <v>190</v>
      </c>
      <c r="B37" s="59">
        <v>1103379</v>
      </c>
      <c r="C37" s="60" t="s">
        <v>132</v>
      </c>
      <c r="D37" s="61" t="s">
        <v>133</v>
      </c>
      <c r="E37" s="43" t="s">
        <v>38</v>
      </c>
      <c r="F37" s="43" t="s">
        <v>134</v>
      </c>
      <c r="G37" s="44" t="s">
        <v>36</v>
      </c>
      <c r="H37" s="54">
        <v>33727.4</v>
      </c>
      <c r="I37" s="110"/>
      <c r="J37" s="97">
        <v>33214.74</v>
      </c>
      <c r="K37" s="55">
        <f t="shared" si="0"/>
        <v>0</v>
      </c>
      <c r="L37" s="56">
        <f t="shared" si="1"/>
        <v>0</v>
      </c>
      <c r="M37" s="29">
        <v>4</v>
      </c>
    </row>
    <row r="38" spans="1:13" s="19" customFormat="1" ht="22.5">
      <c r="A38" s="39">
        <v>200</v>
      </c>
      <c r="B38" s="45">
        <v>1400142</v>
      </c>
      <c r="C38" s="46" t="s">
        <v>135</v>
      </c>
      <c r="D38" s="47" t="s">
        <v>136</v>
      </c>
      <c r="E38" s="48" t="s">
        <v>63</v>
      </c>
      <c r="F38" s="48" t="s">
        <v>137</v>
      </c>
      <c r="G38" s="44" t="s">
        <v>36</v>
      </c>
      <c r="H38" s="54">
        <v>58.5</v>
      </c>
      <c r="I38" s="110"/>
      <c r="J38" s="97">
        <v>57.56</v>
      </c>
      <c r="K38" s="55">
        <f t="shared" si="0"/>
        <v>0</v>
      </c>
      <c r="L38" s="56">
        <f t="shared" si="1"/>
        <v>0</v>
      </c>
      <c r="M38" s="29">
        <v>2</v>
      </c>
    </row>
    <row r="39" spans="1:13" s="19" customFormat="1" ht="22.5">
      <c r="A39" s="39">
        <v>203</v>
      </c>
      <c r="B39" s="45">
        <v>1400041</v>
      </c>
      <c r="C39" s="46" t="s">
        <v>138</v>
      </c>
      <c r="D39" s="47" t="s">
        <v>139</v>
      </c>
      <c r="E39" s="48" t="s">
        <v>63</v>
      </c>
      <c r="F39" s="48" t="s">
        <v>140</v>
      </c>
      <c r="G39" s="44" t="s">
        <v>36</v>
      </c>
      <c r="H39" s="54">
        <v>208</v>
      </c>
      <c r="I39" s="110"/>
      <c r="J39" s="97">
        <v>204.84</v>
      </c>
      <c r="K39" s="55">
        <f aca="true" t="shared" si="2" ref="K39:K70">J39*I39</f>
        <v>0</v>
      </c>
      <c r="L39" s="56">
        <f t="shared" si="1"/>
        <v>0</v>
      </c>
      <c r="M39" s="29">
        <v>4</v>
      </c>
    </row>
    <row r="40" spans="1:13" s="19" customFormat="1" ht="22.5">
      <c r="A40" s="39">
        <v>204</v>
      </c>
      <c r="B40" s="40">
        <v>1400476</v>
      </c>
      <c r="C40" s="41" t="s">
        <v>141</v>
      </c>
      <c r="D40" s="42" t="s">
        <v>142</v>
      </c>
      <c r="E40" s="43" t="s">
        <v>63</v>
      </c>
      <c r="F40" s="43" t="s">
        <v>119</v>
      </c>
      <c r="G40" s="44" t="s">
        <v>36</v>
      </c>
      <c r="H40" s="53">
        <v>143.2</v>
      </c>
      <c r="I40" s="110"/>
      <c r="J40" s="98">
        <v>140.77</v>
      </c>
      <c r="K40" s="55">
        <f t="shared" si="2"/>
        <v>0</v>
      </c>
      <c r="L40" s="56">
        <f t="shared" si="1"/>
        <v>0</v>
      </c>
      <c r="M40" s="29">
        <v>5</v>
      </c>
    </row>
    <row r="41" spans="1:13" s="19" customFormat="1" ht="22.5">
      <c r="A41" s="39">
        <v>205</v>
      </c>
      <c r="B41" s="40">
        <v>1400475</v>
      </c>
      <c r="C41" s="41" t="s">
        <v>141</v>
      </c>
      <c r="D41" s="42" t="s">
        <v>142</v>
      </c>
      <c r="E41" s="43" t="s">
        <v>63</v>
      </c>
      <c r="F41" s="43" t="s">
        <v>143</v>
      </c>
      <c r="G41" s="44" t="s">
        <v>36</v>
      </c>
      <c r="H41" s="53">
        <v>235.8</v>
      </c>
      <c r="I41" s="110"/>
      <c r="J41" s="98">
        <v>231.79</v>
      </c>
      <c r="K41" s="55">
        <f t="shared" si="2"/>
        <v>0</v>
      </c>
      <c r="L41" s="56">
        <f t="shared" si="1"/>
        <v>0</v>
      </c>
      <c r="M41" s="29">
        <v>5</v>
      </c>
    </row>
    <row r="42" spans="1:13" s="19" customFormat="1" ht="22.5">
      <c r="A42" s="39">
        <v>212</v>
      </c>
      <c r="B42" s="62">
        <v>1400482</v>
      </c>
      <c r="C42" s="63" t="s">
        <v>144</v>
      </c>
      <c r="D42" s="64" t="s">
        <v>145</v>
      </c>
      <c r="E42" s="65" t="s">
        <v>38</v>
      </c>
      <c r="F42" s="65" t="s">
        <v>146</v>
      </c>
      <c r="G42" s="44" t="s">
        <v>36</v>
      </c>
      <c r="H42" s="103">
        <v>1339.5</v>
      </c>
      <c r="I42" s="110"/>
      <c r="J42" s="99">
        <v>1319.14</v>
      </c>
      <c r="K42" s="55">
        <f t="shared" si="2"/>
        <v>0</v>
      </c>
      <c r="L42" s="56">
        <f t="shared" si="1"/>
        <v>0</v>
      </c>
      <c r="M42" s="29">
        <v>4</v>
      </c>
    </row>
    <row r="43" spans="1:13" s="19" customFormat="1" ht="22.5">
      <c r="A43" s="39">
        <v>213</v>
      </c>
      <c r="B43" s="62">
        <v>1400483</v>
      </c>
      <c r="C43" s="63" t="s">
        <v>144</v>
      </c>
      <c r="D43" s="64" t="s">
        <v>145</v>
      </c>
      <c r="E43" s="65" t="s">
        <v>38</v>
      </c>
      <c r="F43" s="65" t="s">
        <v>45</v>
      </c>
      <c r="G43" s="44" t="s">
        <v>36</v>
      </c>
      <c r="H43" s="103">
        <v>1530.9</v>
      </c>
      <c r="I43" s="110"/>
      <c r="J43" s="99">
        <v>1507.63</v>
      </c>
      <c r="K43" s="55">
        <f t="shared" si="2"/>
        <v>0</v>
      </c>
      <c r="L43" s="56">
        <f t="shared" si="1"/>
        <v>0</v>
      </c>
      <c r="M43" s="29">
        <v>4</v>
      </c>
    </row>
    <row r="44" spans="1:13" s="19" customFormat="1" ht="22.5">
      <c r="A44" s="39">
        <v>214</v>
      </c>
      <c r="B44" s="45">
        <v>1401290</v>
      </c>
      <c r="C44" s="46" t="s">
        <v>147</v>
      </c>
      <c r="D44" s="47" t="s">
        <v>148</v>
      </c>
      <c r="E44" s="48" t="s">
        <v>63</v>
      </c>
      <c r="F44" s="48" t="s">
        <v>149</v>
      </c>
      <c r="G44" s="44" t="s">
        <v>36</v>
      </c>
      <c r="H44" s="54">
        <v>147.1</v>
      </c>
      <c r="I44" s="110"/>
      <c r="J44" s="97">
        <v>145.63</v>
      </c>
      <c r="K44" s="55">
        <f t="shared" si="2"/>
        <v>0</v>
      </c>
      <c r="L44" s="56">
        <f t="shared" si="1"/>
        <v>0</v>
      </c>
      <c r="M44" s="29">
        <v>4</v>
      </c>
    </row>
    <row r="45" spans="1:13" s="19" customFormat="1" ht="22.5">
      <c r="A45" s="39">
        <v>215</v>
      </c>
      <c r="B45" s="45">
        <v>1400400</v>
      </c>
      <c r="C45" s="46" t="s">
        <v>150</v>
      </c>
      <c r="D45" s="47" t="s">
        <v>151</v>
      </c>
      <c r="E45" s="48" t="s">
        <v>63</v>
      </c>
      <c r="F45" s="48" t="s">
        <v>152</v>
      </c>
      <c r="G45" s="44" t="s">
        <v>36</v>
      </c>
      <c r="H45" s="54">
        <v>173.9</v>
      </c>
      <c r="I45" s="110"/>
      <c r="J45" s="97">
        <v>171.26</v>
      </c>
      <c r="K45" s="55">
        <f t="shared" si="2"/>
        <v>0</v>
      </c>
      <c r="L45" s="56">
        <f t="shared" si="1"/>
        <v>0</v>
      </c>
      <c r="M45" s="29">
        <v>3</v>
      </c>
    </row>
    <row r="46" spans="1:13" s="19" customFormat="1" ht="22.5">
      <c r="A46" s="39">
        <v>221</v>
      </c>
      <c r="B46" s="45">
        <v>1107751</v>
      </c>
      <c r="C46" s="46" t="s">
        <v>153</v>
      </c>
      <c r="D46" s="47" t="s">
        <v>154</v>
      </c>
      <c r="E46" s="48" t="s">
        <v>38</v>
      </c>
      <c r="F46" s="48" t="s">
        <v>155</v>
      </c>
      <c r="G46" s="44" t="s">
        <v>36</v>
      </c>
      <c r="H46" s="54">
        <v>134</v>
      </c>
      <c r="I46" s="110"/>
      <c r="J46" s="97">
        <v>131.96</v>
      </c>
      <c r="K46" s="55">
        <f t="shared" si="2"/>
        <v>0</v>
      </c>
      <c r="L46" s="56">
        <f t="shared" si="1"/>
        <v>0</v>
      </c>
      <c r="M46" s="29">
        <v>5</v>
      </c>
    </row>
    <row r="47" spans="1:13" s="19" customFormat="1" ht="22.5">
      <c r="A47" s="39">
        <v>233</v>
      </c>
      <c r="B47" s="45">
        <v>1107022</v>
      </c>
      <c r="C47" s="46" t="s">
        <v>156</v>
      </c>
      <c r="D47" s="47" t="s">
        <v>157</v>
      </c>
      <c r="E47" s="48" t="s">
        <v>38</v>
      </c>
      <c r="F47" s="48" t="s">
        <v>43</v>
      </c>
      <c r="G47" s="44" t="s">
        <v>36</v>
      </c>
      <c r="H47" s="54">
        <v>250.1</v>
      </c>
      <c r="I47" s="110"/>
      <c r="J47" s="97">
        <v>246.3</v>
      </c>
      <c r="K47" s="55">
        <f t="shared" si="2"/>
        <v>0</v>
      </c>
      <c r="L47" s="56">
        <f t="shared" si="1"/>
        <v>0</v>
      </c>
      <c r="M47" s="29">
        <v>3</v>
      </c>
    </row>
    <row r="48" spans="1:13" s="19" customFormat="1" ht="22.5">
      <c r="A48" s="39">
        <v>240</v>
      </c>
      <c r="B48" s="66">
        <v>1107048</v>
      </c>
      <c r="C48" s="67" t="s">
        <v>156</v>
      </c>
      <c r="D48" s="68" t="s">
        <v>158</v>
      </c>
      <c r="E48" s="69" t="s">
        <v>38</v>
      </c>
      <c r="F48" s="69" t="s">
        <v>42</v>
      </c>
      <c r="G48" s="44" t="s">
        <v>36</v>
      </c>
      <c r="H48" s="54">
        <v>143.6</v>
      </c>
      <c r="I48" s="110"/>
      <c r="J48" s="97">
        <v>135.41</v>
      </c>
      <c r="K48" s="55">
        <f t="shared" si="2"/>
        <v>0</v>
      </c>
      <c r="L48" s="56">
        <f t="shared" si="1"/>
        <v>0</v>
      </c>
      <c r="M48" s="29">
        <v>4</v>
      </c>
    </row>
    <row r="49" spans="1:13" s="19" customFormat="1" ht="22.5">
      <c r="A49" s="39">
        <v>241</v>
      </c>
      <c r="B49" s="66">
        <v>1107049</v>
      </c>
      <c r="C49" s="67" t="s">
        <v>156</v>
      </c>
      <c r="D49" s="68" t="s">
        <v>158</v>
      </c>
      <c r="E49" s="69" t="s">
        <v>38</v>
      </c>
      <c r="F49" s="69" t="s">
        <v>43</v>
      </c>
      <c r="G49" s="44" t="s">
        <v>36</v>
      </c>
      <c r="H49" s="54">
        <v>250.1</v>
      </c>
      <c r="I49" s="110"/>
      <c r="J49" s="97">
        <v>242.6</v>
      </c>
      <c r="K49" s="55">
        <f t="shared" si="2"/>
        <v>0</v>
      </c>
      <c r="L49" s="56">
        <f t="shared" si="1"/>
        <v>0</v>
      </c>
      <c r="M49" s="29">
        <v>4</v>
      </c>
    </row>
    <row r="50" spans="1:13" s="19" customFormat="1" ht="22.5">
      <c r="A50" s="39">
        <v>252</v>
      </c>
      <c r="B50" s="40">
        <v>1107633</v>
      </c>
      <c r="C50" s="41" t="s">
        <v>159</v>
      </c>
      <c r="D50" s="42" t="s">
        <v>160</v>
      </c>
      <c r="E50" s="43" t="s">
        <v>63</v>
      </c>
      <c r="F50" s="43" t="s">
        <v>42</v>
      </c>
      <c r="G50" s="44" t="s">
        <v>36</v>
      </c>
      <c r="H50" s="53">
        <v>303.3</v>
      </c>
      <c r="I50" s="110"/>
      <c r="J50" s="98">
        <v>293.53</v>
      </c>
      <c r="K50" s="55">
        <f t="shared" si="2"/>
        <v>0</v>
      </c>
      <c r="L50" s="56">
        <f t="shared" si="1"/>
        <v>0</v>
      </c>
      <c r="M50" s="29">
        <v>3</v>
      </c>
    </row>
    <row r="51" spans="1:13" s="19" customFormat="1" ht="22.5">
      <c r="A51" s="39">
        <v>254</v>
      </c>
      <c r="B51" s="40">
        <v>1107666</v>
      </c>
      <c r="C51" s="41" t="s">
        <v>159</v>
      </c>
      <c r="D51" s="42" t="s">
        <v>161</v>
      </c>
      <c r="E51" s="43" t="s">
        <v>63</v>
      </c>
      <c r="F51" s="43" t="s">
        <v>42</v>
      </c>
      <c r="G51" s="44" t="s">
        <v>36</v>
      </c>
      <c r="H51" s="53">
        <v>303.3</v>
      </c>
      <c r="I51" s="110"/>
      <c r="J51" s="98">
        <v>292.99</v>
      </c>
      <c r="K51" s="55">
        <f t="shared" si="2"/>
        <v>0</v>
      </c>
      <c r="L51" s="56">
        <f t="shared" si="1"/>
        <v>0</v>
      </c>
      <c r="M51" s="29">
        <v>4</v>
      </c>
    </row>
    <row r="52" spans="1:13" s="19" customFormat="1" ht="22.5">
      <c r="A52" s="39">
        <v>261</v>
      </c>
      <c r="B52" s="45">
        <v>1107659</v>
      </c>
      <c r="C52" s="70" t="s">
        <v>162</v>
      </c>
      <c r="D52" s="71" t="s">
        <v>163</v>
      </c>
      <c r="E52" s="72" t="s">
        <v>63</v>
      </c>
      <c r="F52" s="72" t="s">
        <v>164</v>
      </c>
      <c r="G52" s="44" t="s">
        <v>36</v>
      </c>
      <c r="H52" s="54">
        <v>136.6</v>
      </c>
      <c r="I52" s="110"/>
      <c r="J52" s="97">
        <v>134.52</v>
      </c>
      <c r="K52" s="55">
        <f t="shared" si="2"/>
        <v>0</v>
      </c>
      <c r="L52" s="56">
        <f t="shared" si="1"/>
        <v>0</v>
      </c>
      <c r="M52" s="29">
        <v>3</v>
      </c>
    </row>
    <row r="53" spans="1:13" s="19" customFormat="1" ht="22.5">
      <c r="A53" s="39">
        <v>262</v>
      </c>
      <c r="B53" s="45">
        <v>1107658</v>
      </c>
      <c r="C53" s="70" t="s">
        <v>162</v>
      </c>
      <c r="D53" s="71" t="s">
        <v>163</v>
      </c>
      <c r="E53" s="72" t="s">
        <v>63</v>
      </c>
      <c r="F53" s="72" t="s">
        <v>146</v>
      </c>
      <c r="G53" s="44" t="s">
        <v>36</v>
      </c>
      <c r="H53" s="54">
        <v>210.6</v>
      </c>
      <c r="I53" s="110"/>
      <c r="J53" s="97">
        <v>207.4</v>
      </c>
      <c r="K53" s="55">
        <f t="shared" si="2"/>
        <v>0</v>
      </c>
      <c r="L53" s="56">
        <f t="shared" si="1"/>
        <v>0</v>
      </c>
      <c r="M53" s="29">
        <v>3</v>
      </c>
    </row>
    <row r="54" spans="1:13" s="19" customFormat="1" ht="22.5">
      <c r="A54" s="39">
        <v>267</v>
      </c>
      <c r="B54" s="45">
        <v>1107024</v>
      </c>
      <c r="C54" s="46" t="s">
        <v>165</v>
      </c>
      <c r="D54" s="47" t="s">
        <v>166</v>
      </c>
      <c r="E54" s="48" t="s">
        <v>38</v>
      </c>
      <c r="F54" s="48" t="s">
        <v>167</v>
      </c>
      <c r="G54" s="44" t="s">
        <v>36</v>
      </c>
      <c r="H54" s="54">
        <v>186.5</v>
      </c>
      <c r="I54" s="110"/>
      <c r="J54" s="97">
        <v>183.67</v>
      </c>
      <c r="K54" s="55">
        <f t="shared" si="2"/>
        <v>0</v>
      </c>
      <c r="L54" s="56">
        <f t="shared" si="1"/>
        <v>0</v>
      </c>
      <c r="M54" s="29">
        <v>3</v>
      </c>
    </row>
    <row r="55" spans="1:13" s="19" customFormat="1" ht="22.5">
      <c r="A55" s="39">
        <v>269</v>
      </c>
      <c r="B55" s="40">
        <v>1107701</v>
      </c>
      <c r="C55" s="41" t="s">
        <v>168</v>
      </c>
      <c r="D55" s="42" t="s">
        <v>169</v>
      </c>
      <c r="E55" s="43" t="s">
        <v>38</v>
      </c>
      <c r="F55" s="43" t="s">
        <v>170</v>
      </c>
      <c r="G55" s="44" t="s">
        <v>36</v>
      </c>
      <c r="H55" s="53">
        <v>330.4</v>
      </c>
      <c r="I55" s="110"/>
      <c r="J55" s="98">
        <v>319.76</v>
      </c>
      <c r="K55" s="55">
        <f t="shared" si="2"/>
        <v>0</v>
      </c>
      <c r="L55" s="56">
        <f t="shared" si="1"/>
        <v>0</v>
      </c>
      <c r="M55" s="29">
        <v>3</v>
      </c>
    </row>
    <row r="56" spans="1:13" s="19" customFormat="1" ht="22.5">
      <c r="A56" s="39">
        <v>288</v>
      </c>
      <c r="B56" s="66">
        <v>1402877</v>
      </c>
      <c r="C56" s="67" t="s">
        <v>171</v>
      </c>
      <c r="D56" s="68" t="s">
        <v>172</v>
      </c>
      <c r="E56" s="69" t="s">
        <v>63</v>
      </c>
      <c r="F56" s="69" t="s">
        <v>43</v>
      </c>
      <c r="G56" s="44" t="s">
        <v>36</v>
      </c>
      <c r="H56" s="54">
        <v>91.6</v>
      </c>
      <c r="I56" s="110"/>
      <c r="J56" s="97">
        <v>90.21</v>
      </c>
      <c r="K56" s="55">
        <f t="shared" si="2"/>
        <v>0</v>
      </c>
      <c r="L56" s="56">
        <f t="shared" si="1"/>
        <v>0</v>
      </c>
      <c r="M56" s="29">
        <v>4</v>
      </c>
    </row>
    <row r="57" spans="1:13" s="19" customFormat="1" ht="22.5">
      <c r="A57" s="39">
        <v>297</v>
      </c>
      <c r="B57" s="45">
        <v>1402703</v>
      </c>
      <c r="C57" s="46" t="s">
        <v>173</v>
      </c>
      <c r="D57" s="47" t="s">
        <v>174</v>
      </c>
      <c r="E57" s="48" t="s">
        <v>38</v>
      </c>
      <c r="F57" s="48" t="s">
        <v>131</v>
      </c>
      <c r="G57" s="44" t="s">
        <v>36</v>
      </c>
      <c r="H57" s="54">
        <v>68.4</v>
      </c>
      <c r="I57" s="110"/>
      <c r="J57" s="97">
        <v>67.36</v>
      </c>
      <c r="K57" s="55">
        <f t="shared" si="2"/>
        <v>0</v>
      </c>
      <c r="L57" s="56">
        <f t="shared" si="1"/>
        <v>0</v>
      </c>
      <c r="M57" s="29">
        <v>3</v>
      </c>
    </row>
    <row r="58" spans="1:13" s="19" customFormat="1" ht="22.5">
      <c r="A58" s="39">
        <v>298</v>
      </c>
      <c r="B58" s="45">
        <v>1402704</v>
      </c>
      <c r="C58" s="46" t="s">
        <v>173</v>
      </c>
      <c r="D58" s="47" t="s">
        <v>174</v>
      </c>
      <c r="E58" s="48" t="s">
        <v>38</v>
      </c>
      <c r="F58" s="48" t="s">
        <v>175</v>
      </c>
      <c r="G58" s="44" t="s">
        <v>36</v>
      </c>
      <c r="H58" s="54">
        <v>154.7</v>
      </c>
      <c r="I58" s="110"/>
      <c r="J58" s="97">
        <v>152.35</v>
      </c>
      <c r="K58" s="55">
        <f t="shared" si="2"/>
        <v>0</v>
      </c>
      <c r="L58" s="56">
        <f t="shared" si="1"/>
        <v>0</v>
      </c>
      <c r="M58" s="29">
        <v>3</v>
      </c>
    </row>
    <row r="59" spans="1:13" s="19" customFormat="1" ht="22.5">
      <c r="A59" s="39">
        <v>306</v>
      </c>
      <c r="B59" s="45">
        <v>1103630</v>
      </c>
      <c r="C59" s="46" t="s">
        <v>176</v>
      </c>
      <c r="D59" s="47" t="s">
        <v>177</v>
      </c>
      <c r="E59" s="48" t="s">
        <v>63</v>
      </c>
      <c r="F59" s="48" t="s">
        <v>178</v>
      </c>
      <c r="G59" s="44" t="s">
        <v>36</v>
      </c>
      <c r="H59" s="54">
        <v>132.5</v>
      </c>
      <c r="I59" s="110"/>
      <c r="J59" s="97">
        <v>130.49</v>
      </c>
      <c r="K59" s="55">
        <f t="shared" si="2"/>
        <v>0</v>
      </c>
      <c r="L59" s="56">
        <f t="shared" si="1"/>
        <v>0</v>
      </c>
      <c r="M59" s="29">
        <v>3</v>
      </c>
    </row>
    <row r="60" spans="1:13" s="19" customFormat="1" ht="22.5">
      <c r="A60" s="39">
        <v>307</v>
      </c>
      <c r="B60" s="45">
        <v>1103631</v>
      </c>
      <c r="C60" s="46" t="s">
        <v>176</v>
      </c>
      <c r="D60" s="47" t="s">
        <v>177</v>
      </c>
      <c r="E60" s="48" t="s">
        <v>63</v>
      </c>
      <c r="F60" s="48" t="s">
        <v>179</v>
      </c>
      <c r="G60" s="44" t="s">
        <v>36</v>
      </c>
      <c r="H60" s="54">
        <v>265</v>
      </c>
      <c r="I60" s="110"/>
      <c r="J60" s="97">
        <v>260.97</v>
      </c>
      <c r="K60" s="55">
        <f t="shared" si="2"/>
        <v>0</v>
      </c>
      <c r="L60" s="56">
        <f t="shared" si="1"/>
        <v>0</v>
      </c>
      <c r="M60" s="29">
        <v>3</v>
      </c>
    </row>
    <row r="61" spans="1:13" s="19" customFormat="1" ht="22.5">
      <c r="A61" s="39">
        <v>308</v>
      </c>
      <c r="B61" s="45">
        <v>1103220</v>
      </c>
      <c r="C61" s="46" t="s">
        <v>176</v>
      </c>
      <c r="D61" s="47" t="s">
        <v>180</v>
      </c>
      <c r="E61" s="48" t="s">
        <v>63</v>
      </c>
      <c r="F61" s="48" t="s">
        <v>181</v>
      </c>
      <c r="G61" s="44" t="s">
        <v>36</v>
      </c>
      <c r="H61" s="54">
        <v>132.5</v>
      </c>
      <c r="I61" s="110"/>
      <c r="J61" s="97">
        <v>127.86</v>
      </c>
      <c r="K61" s="55">
        <f t="shared" si="2"/>
        <v>0</v>
      </c>
      <c r="L61" s="56">
        <f t="shared" si="1"/>
        <v>0</v>
      </c>
      <c r="M61" s="29">
        <v>4</v>
      </c>
    </row>
    <row r="62" spans="1:13" s="19" customFormat="1" ht="22.5">
      <c r="A62" s="39">
        <v>309</v>
      </c>
      <c r="B62" s="45">
        <v>1103222</v>
      </c>
      <c r="C62" s="46" t="s">
        <v>176</v>
      </c>
      <c r="D62" s="47" t="s">
        <v>180</v>
      </c>
      <c r="E62" s="48" t="s">
        <v>63</v>
      </c>
      <c r="F62" s="48" t="s">
        <v>182</v>
      </c>
      <c r="G62" s="44" t="s">
        <v>36</v>
      </c>
      <c r="H62" s="54">
        <v>265</v>
      </c>
      <c r="I62" s="110"/>
      <c r="J62" s="97">
        <v>255.73</v>
      </c>
      <c r="K62" s="55">
        <f t="shared" si="2"/>
        <v>0</v>
      </c>
      <c r="L62" s="56">
        <f t="shared" si="1"/>
        <v>0</v>
      </c>
      <c r="M62" s="29">
        <v>4</v>
      </c>
    </row>
    <row r="63" spans="1:13" s="19" customFormat="1" ht="22.5">
      <c r="A63" s="39">
        <v>348</v>
      </c>
      <c r="B63" s="45">
        <v>1103722</v>
      </c>
      <c r="C63" s="46" t="s">
        <v>183</v>
      </c>
      <c r="D63" s="47" t="s">
        <v>184</v>
      </c>
      <c r="E63" s="48" t="s">
        <v>63</v>
      </c>
      <c r="F63" s="48" t="s">
        <v>185</v>
      </c>
      <c r="G63" s="44" t="s">
        <v>36</v>
      </c>
      <c r="H63" s="54">
        <v>108.7</v>
      </c>
      <c r="I63" s="110"/>
      <c r="J63" s="97">
        <v>106.95</v>
      </c>
      <c r="K63" s="55">
        <f t="shared" si="2"/>
        <v>0</v>
      </c>
      <c r="L63" s="56">
        <f t="shared" si="1"/>
        <v>0</v>
      </c>
      <c r="M63" s="29">
        <v>2</v>
      </c>
    </row>
    <row r="64" spans="1:13" s="19" customFormat="1" ht="22.5">
      <c r="A64" s="39">
        <v>349</v>
      </c>
      <c r="B64" s="45">
        <v>1103723</v>
      </c>
      <c r="C64" s="46" t="s">
        <v>183</v>
      </c>
      <c r="D64" s="47" t="s">
        <v>184</v>
      </c>
      <c r="E64" s="48" t="s">
        <v>63</v>
      </c>
      <c r="F64" s="48" t="s">
        <v>186</v>
      </c>
      <c r="G64" s="44" t="s">
        <v>36</v>
      </c>
      <c r="H64" s="54">
        <v>189.3</v>
      </c>
      <c r="I64" s="110"/>
      <c r="J64" s="97">
        <v>186.25</v>
      </c>
      <c r="K64" s="55">
        <f t="shared" si="2"/>
        <v>0</v>
      </c>
      <c r="L64" s="56">
        <f t="shared" si="1"/>
        <v>0</v>
      </c>
      <c r="M64" s="29">
        <v>2</v>
      </c>
    </row>
    <row r="65" spans="1:13" s="19" customFormat="1" ht="22.5">
      <c r="A65" s="39">
        <v>350</v>
      </c>
      <c r="B65" s="45">
        <v>1103724</v>
      </c>
      <c r="C65" s="46" t="s">
        <v>183</v>
      </c>
      <c r="D65" s="47" t="s">
        <v>184</v>
      </c>
      <c r="E65" s="48" t="s">
        <v>63</v>
      </c>
      <c r="F65" s="48" t="s">
        <v>187</v>
      </c>
      <c r="G65" s="44" t="s">
        <v>36</v>
      </c>
      <c r="H65" s="54">
        <v>271.5</v>
      </c>
      <c r="I65" s="110"/>
      <c r="J65" s="97">
        <v>267.13</v>
      </c>
      <c r="K65" s="55">
        <f t="shared" si="2"/>
        <v>0</v>
      </c>
      <c r="L65" s="56">
        <f t="shared" si="1"/>
        <v>0</v>
      </c>
      <c r="M65" s="29">
        <v>2</v>
      </c>
    </row>
    <row r="66" spans="1:13" s="19" customFormat="1" ht="22.5">
      <c r="A66" s="39">
        <v>351</v>
      </c>
      <c r="B66" s="45">
        <v>1103012</v>
      </c>
      <c r="C66" s="46" t="s">
        <v>183</v>
      </c>
      <c r="D66" s="47" t="s">
        <v>188</v>
      </c>
      <c r="E66" s="48" t="s">
        <v>63</v>
      </c>
      <c r="F66" s="48" t="s">
        <v>189</v>
      </c>
      <c r="G66" s="44" t="s">
        <v>36</v>
      </c>
      <c r="H66" s="54">
        <v>86.5</v>
      </c>
      <c r="I66" s="110"/>
      <c r="J66" s="97">
        <v>85.03</v>
      </c>
      <c r="K66" s="55">
        <f t="shared" si="2"/>
        <v>0</v>
      </c>
      <c r="L66" s="56">
        <f t="shared" si="1"/>
        <v>0</v>
      </c>
      <c r="M66" s="29">
        <v>4</v>
      </c>
    </row>
    <row r="67" spans="1:13" s="19" customFormat="1" ht="22.5">
      <c r="A67" s="39">
        <v>352</v>
      </c>
      <c r="B67" s="45">
        <v>1103013</v>
      </c>
      <c r="C67" s="46" t="s">
        <v>183</v>
      </c>
      <c r="D67" s="47" t="s">
        <v>188</v>
      </c>
      <c r="E67" s="48" t="s">
        <v>63</v>
      </c>
      <c r="F67" s="48" t="s">
        <v>190</v>
      </c>
      <c r="G67" s="44" t="s">
        <v>36</v>
      </c>
      <c r="H67" s="54">
        <v>108.7</v>
      </c>
      <c r="I67" s="110"/>
      <c r="J67" s="97">
        <v>106.85</v>
      </c>
      <c r="K67" s="55">
        <f t="shared" si="2"/>
        <v>0</v>
      </c>
      <c r="L67" s="56">
        <f t="shared" si="1"/>
        <v>0</v>
      </c>
      <c r="M67" s="29">
        <v>5</v>
      </c>
    </row>
    <row r="68" spans="1:13" s="19" customFormat="1" ht="22.5">
      <c r="A68" s="39">
        <v>353</v>
      </c>
      <c r="B68" s="45">
        <v>1103083</v>
      </c>
      <c r="C68" s="46" t="s">
        <v>183</v>
      </c>
      <c r="D68" s="47" t="s">
        <v>188</v>
      </c>
      <c r="E68" s="48" t="s">
        <v>63</v>
      </c>
      <c r="F68" s="48" t="s">
        <v>191</v>
      </c>
      <c r="G68" s="44" t="s">
        <v>36</v>
      </c>
      <c r="H68" s="54">
        <v>189.3</v>
      </c>
      <c r="I68" s="110"/>
      <c r="J68" s="97">
        <v>186.08</v>
      </c>
      <c r="K68" s="55">
        <f t="shared" si="2"/>
        <v>0</v>
      </c>
      <c r="L68" s="56">
        <f t="shared" si="1"/>
        <v>0</v>
      </c>
      <c r="M68" s="29">
        <v>5</v>
      </c>
    </row>
    <row r="69" spans="1:13" s="19" customFormat="1" ht="22.5">
      <c r="A69" s="39">
        <v>354</v>
      </c>
      <c r="B69" s="45">
        <v>1103082</v>
      </c>
      <c r="C69" s="46" t="s">
        <v>183</v>
      </c>
      <c r="D69" s="47" t="s">
        <v>188</v>
      </c>
      <c r="E69" s="48" t="s">
        <v>63</v>
      </c>
      <c r="F69" s="48" t="s">
        <v>187</v>
      </c>
      <c r="G69" s="44" t="s">
        <v>36</v>
      </c>
      <c r="H69" s="54">
        <v>271.5</v>
      </c>
      <c r="I69" s="110"/>
      <c r="J69" s="97">
        <v>266.88</v>
      </c>
      <c r="K69" s="55">
        <f t="shared" si="2"/>
        <v>0</v>
      </c>
      <c r="L69" s="56">
        <f t="shared" si="1"/>
        <v>0</v>
      </c>
      <c r="M69" s="29">
        <v>5</v>
      </c>
    </row>
    <row r="70" spans="1:13" s="19" customFormat="1" ht="22.5">
      <c r="A70" s="39">
        <v>363</v>
      </c>
      <c r="B70" s="40">
        <v>1103731</v>
      </c>
      <c r="C70" s="41" t="s">
        <v>192</v>
      </c>
      <c r="D70" s="42" t="s">
        <v>193</v>
      </c>
      <c r="E70" s="43" t="s">
        <v>38</v>
      </c>
      <c r="F70" s="43" t="s">
        <v>143</v>
      </c>
      <c r="G70" s="44" t="s">
        <v>36</v>
      </c>
      <c r="H70" s="53">
        <v>199.5</v>
      </c>
      <c r="I70" s="110"/>
      <c r="J70" s="98">
        <v>196.47</v>
      </c>
      <c r="K70" s="55">
        <f t="shared" si="2"/>
        <v>0</v>
      </c>
      <c r="L70" s="56">
        <f t="shared" si="1"/>
        <v>0</v>
      </c>
      <c r="M70" s="29">
        <v>4</v>
      </c>
    </row>
    <row r="71" spans="1:13" s="19" customFormat="1" ht="22.5">
      <c r="A71" s="39">
        <v>365</v>
      </c>
      <c r="B71" s="40">
        <v>1103702</v>
      </c>
      <c r="C71" s="41" t="s">
        <v>194</v>
      </c>
      <c r="D71" s="42" t="s">
        <v>195</v>
      </c>
      <c r="E71" s="43" t="s">
        <v>38</v>
      </c>
      <c r="F71" s="43" t="s">
        <v>196</v>
      </c>
      <c r="G71" s="44" t="s">
        <v>36</v>
      </c>
      <c r="H71" s="53">
        <v>187.3</v>
      </c>
      <c r="I71" s="110"/>
      <c r="J71" s="98">
        <v>185.43</v>
      </c>
      <c r="K71" s="55">
        <f aca="true" t="shared" si="3" ref="K71:K102">J71*I71</f>
        <v>0</v>
      </c>
      <c r="L71" s="56">
        <f t="shared" si="1"/>
        <v>0</v>
      </c>
      <c r="M71" s="29">
        <v>4</v>
      </c>
    </row>
    <row r="72" spans="1:13" s="19" customFormat="1" ht="22.5">
      <c r="A72" s="39">
        <v>366</v>
      </c>
      <c r="B72" s="40">
        <v>1103704</v>
      </c>
      <c r="C72" s="41" t="s">
        <v>194</v>
      </c>
      <c r="D72" s="42" t="s">
        <v>195</v>
      </c>
      <c r="E72" s="43" t="s">
        <v>38</v>
      </c>
      <c r="F72" s="43" t="s">
        <v>197</v>
      </c>
      <c r="G72" s="44" t="s">
        <v>36</v>
      </c>
      <c r="H72" s="53">
        <v>463.8</v>
      </c>
      <c r="I72" s="110"/>
      <c r="J72" s="98">
        <v>459.16</v>
      </c>
      <c r="K72" s="55">
        <f t="shared" si="3"/>
        <v>0</v>
      </c>
      <c r="L72" s="56">
        <f aca="true" t="shared" si="4" ref="L72:L135">I72*J72</f>
        <v>0</v>
      </c>
      <c r="M72" s="29">
        <v>4</v>
      </c>
    </row>
    <row r="73" spans="1:13" s="19" customFormat="1" ht="22.5">
      <c r="A73" s="39">
        <v>379</v>
      </c>
      <c r="B73" s="45">
        <v>1401082</v>
      </c>
      <c r="C73" s="46" t="s">
        <v>198</v>
      </c>
      <c r="D73" s="47" t="s">
        <v>199</v>
      </c>
      <c r="E73" s="48" t="s">
        <v>63</v>
      </c>
      <c r="F73" s="48" t="s">
        <v>200</v>
      </c>
      <c r="G73" s="44" t="s">
        <v>36</v>
      </c>
      <c r="H73" s="54">
        <v>370.4</v>
      </c>
      <c r="I73" s="110"/>
      <c r="J73" s="97">
        <v>364.1</v>
      </c>
      <c r="K73" s="55">
        <f t="shared" si="3"/>
        <v>0</v>
      </c>
      <c r="L73" s="56">
        <f t="shared" si="4"/>
        <v>0</v>
      </c>
      <c r="M73" s="29">
        <v>5</v>
      </c>
    </row>
    <row r="74" spans="1:13" s="19" customFormat="1" ht="22.5">
      <c r="A74" s="39">
        <v>380</v>
      </c>
      <c r="B74" s="45">
        <v>1401083</v>
      </c>
      <c r="C74" s="46" t="s">
        <v>198</v>
      </c>
      <c r="D74" s="47" t="s">
        <v>199</v>
      </c>
      <c r="E74" s="48" t="s">
        <v>63</v>
      </c>
      <c r="F74" s="48" t="s">
        <v>201</v>
      </c>
      <c r="G74" s="44" t="s">
        <v>36</v>
      </c>
      <c r="H74" s="54">
        <v>330.1</v>
      </c>
      <c r="I74" s="110"/>
      <c r="J74" s="97">
        <v>324.49</v>
      </c>
      <c r="K74" s="55">
        <f t="shared" si="3"/>
        <v>0</v>
      </c>
      <c r="L74" s="56">
        <f t="shared" si="4"/>
        <v>0</v>
      </c>
      <c r="M74" s="29">
        <v>5</v>
      </c>
    </row>
    <row r="75" spans="1:13" s="19" customFormat="1" ht="22.5">
      <c r="A75" s="39">
        <v>398</v>
      </c>
      <c r="B75" s="45">
        <v>1401013</v>
      </c>
      <c r="C75" s="46" t="s">
        <v>202</v>
      </c>
      <c r="D75" s="47" t="s">
        <v>203</v>
      </c>
      <c r="E75" s="48" t="s">
        <v>63</v>
      </c>
      <c r="F75" s="48" t="s">
        <v>204</v>
      </c>
      <c r="G75" s="44" t="s">
        <v>36</v>
      </c>
      <c r="H75" s="54">
        <v>160.1</v>
      </c>
      <c r="I75" s="110"/>
      <c r="J75" s="97">
        <v>157.52</v>
      </c>
      <c r="K75" s="55">
        <f t="shared" si="3"/>
        <v>0</v>
      </c>
      <c r="L75" s="56">
        <f t="shared" si="4"/>
        <v>0</v>
      </c>
      <c r="M75" s="29">
        <v>2</v>
      </c>
    </row>
    <row r="76" spans="1:13" s="19" customFormat="1" ht="22.5">
      <c r="A76" s="39">
        <v>399</v>
      </c>
      <c r="B76" s="45">
        <v>1401012</v>
      </c>
      <c r="C76" s="46" t="s">
        <v>202</v>
      </c>
      <c r="D76" s="47" t="s">
        <v>205</v>
      </c>
      <c r="E76" s="48" t="s">
        <v>63</v>
      </c>
      <c r="F76" s="48" t="s">
        <v>206</v>
      </c>
      <c r="G76" s="44" t="s">
        <v>36</v>
      </c>
      <c r="H76" s="54">
        <v>131.7</v>
      </c>
      <c r="I76" s="110"/>
      <c r="J76" s="97">
        <v>129.58</v>
      </c>
      <c r="K76" s="55">
        <f t="shared" si="3"/>
        <v>0</v>
      </c>
      <c r="L76" s="56">
        <f t="shared" si="4"/>
        <v>0</v>
      </c>
      <c r="M76" s="29">
        <v>2</v>
      </c>
    </row>
    <row r="77" spans="1:13" s="19" customFormat="1" ht="22.5">
      <c r="A77" s="39">
        <v>400</v>
      </c>
      <c r="B77" s="45">
        <v>1401908</v>
      </c>
      <c r="C77" s="46" t="s">
        <v>202</v>
      </c>
      <c r="D77" s="47" t="s">
        <v>207</v>
      </c>
      <c r="E77" s="48" t="s">
        <v>63</v>
      </c>
      <c r="F77" s="48" t="s">
        <v>206</v>
      </c>
      <c r="G77" s="44" t="s">
        <v>36</v>
      </c>
      <c r="H77" s="54">
        <v>131.7</v>
      </c>
      <c r="I77" s="110"/>
      <c r="J77" s="97">
        <v>129.46</v>
      </c>
      <c r="K77" s="55">
        <f t="shared" si="3"/>
        <v>0</v>
      </c>
      <c r="L77" s="56">
        <f t="shared" si="4"/>
        <v>0</v>
      </c>
      <c r="M77" s="29">
        <v>5</v>
      </c>
    </row>
    <row r="78" spans="1:13" s="19" customFormat="1" ht="22.5">
      <c r="A78" s="39">
        <v>401</v>
      </c>
      <c r="B78" s="45">
        <v>1401909</v>
      </c>
      <c r="C78" s="46" t="s">
        <v>202</v>
      </c>
      <c r="D78" s="47" t="s">
        <v>208</v>
      </c>
      <c r="E78" s="48" t="s">
        <v>63</v>
      </c>
      <c r="F78" s="48" t="s">
        <v>204</v>
      </c>
      <c r="G78" s="44" t="s">
        <v>36</v>
      </c>
      <c r="H78" s="54">
        <v>160.1</v>
      </c>
      <c r="I78" s="110"/>
      <c r="J78" s="97">
        <v>157.38</v>
      </c>
      <c r="K78" s="55">
        <f t="shared" si="3"/>
        <v>0</v>
      </c>
      <c r="L78" s="56">
        <f t="shared" si="4"/>
        <v>0</v>
      </c>
      <c r="M78" s="29">
        <v>5</v>
      </c>
    </row>
    <row r="79" spans="1:13" s="19" customFormat="1" ht="22.5">
      <c r="A79" s="39">
        <v>402</v>
      </c>
      <c r="B79" s="45">
        <v>1401931</v>
      </c>
      <c r="C79" s="46" t="s">
        <v>202</v>
      </c>
      <c r="D79" s="47" t="s">
        <v>209</v>
      </c>
      <c r="E79" s="48" t="s">
        <v>63</v>
      </c>
      <c r="F79" s="48" t="s">
        <v>206</v>
      </c>
      <c r="G79" s="44" t="s">
        <v>36</v>
      </c>
      <c r="H79" s="54">
        <v>131.7</v>
      </c>
      <c r="I79" s="110"/>
      <c r="J79" s="97">
        <v>129.7</v>
      </c>
      <c r="K79" s="55">
        <f t="shared" si="3"/>
        <v>0</v>
      </c>
      <c r="L79" s="56">
        <f t="shared" si="4"/>
        <v>0</v>
      </c>
      <c r="M79" s="29">
        <v>3</v>
      </c>
    </row>
    <row r="80" spans="1:13" s="19" customFormat="1" ht="22.5">
      <c r="A80" s="39">
        <v>410</v>
      </c>
      <c r="B80" s="40">
        <v>1401236</v>
      </c>
      <c r="C80" s="41" t="s">
        <v>210</v>
      </c>
      <c r="D80" s="42" t="s">
        <v>211</v>
      </c>
      <c r="E80" s="43" t="s">
        <v>63</v>
      </c>
      <c r="F80" s="43" t="s">
        <v>212</v>
      </c>
      <c r="G80" s="44" t="s">
        <v>36</v>
      </c>
      <c r="H80" s="53">
        <v>476.2</v>
      </c>
      <c r="I80" s="110"/>
      <c r="J80" s="98">
        <v>460.87</v>
      </c>
      <c r="K80" s="55">
        <f t="shared" si="3"/>
        <v>0</v>
      </c>
      <c r="L80" s="56">
        <f t="shared" si="4"/>
        <v>0</v>
      </c>
      <c r="M80" s="29">
        <v>3</v>
      </c>
    </row>
    <row r="81" spans="1:13" s="19" customFormat="1" ht="33.75">
      <c r="A81" s="39">
        <v>424</v>
      </c>
      <c r="B81" s="40">
        <v>1403021</v>
      </c>
      <c r="C81" s="41" t="s">
        <v>213</v>
      </c>
      <c r="D81" s="42" t="s">
        <v>214</v>
      </c>
      <c r="E81" s="43" t="s">
        <v>44</v>
      </c>
      <c r="F81" s="43" t="s">
        <v>215</v>
      </c>
      <c r="G81" s="44" t="s">
        <v>36</v>
      </c>
      <c r="H81" s="53">
        <v>430.7</v>
      </c>
      <c r="I81" s="110"/>
      <c r="J81" s="98">
        <v>423.77</v>
      </c>
      <c r="K81" s="55">
        <f t="shared" si="3"/>
        <v>0</v>
      </c>
      <c r="L81" s="56">
        <f t="shared" si="4"/>
        <v>0</v>
      </c>
      <c r="M81" s="29">
        <v>2</v>
      </c>
    </row>
    <row r="82" spans="1:13" s="19" customFormat="1" ht="33.75">
      <c r="A82" s="39">
        <v>425</v>
      </c>
      <c r="B82" s="40">
        <v>1403020</v>
      </c>
      <c r="C82" s="41" t="s">
        <v>213</v>
      </c>
      <c r="D82" s="42" t="s">
        <v>216</v>
      </c>
      <c r="E82" s="43" t="s">
        <v>44</v>
      </c>
      <c r="F82" s="43" t="s">
        <v>217</v>
      </c>
      <c r="G82" s="44" t="s">
        <v>36</v>
      </c>
      <c r="H82" s="53">
        <v>476</v>
      </c>
      <c r="I82" s="110"/>
      <c r="J82" s="98">
        <v>468.34</v>
      </c>
      <c r="K82" s="55">
        <f t="shared" si="3"/>
        <v>0</v>
      </c>
      <c r="L82" s="56">
        <f t="shared" si="4"/>
        <v>0</v>
      </c>
      <c r="M82" s="29">
        <v>2</v>
      </c>
    </row>
    <row r="83" spans="1:13" s="19" customFormat="1" ht="22.5">
      <c r="A83" s="39">
        <v>448</v>
      </c>
      <c r="B83" s="40">
        <v>1103350</v>
      </c>
      <c r="C83" s="41" t="s">
        <v>218</v>
      </c>
      <c r="D83" s="42" t="s">
        <v>219</v>
      </c>
      <c r="E83" s="43" t="s">
        <v>38</v>
      </c>
      <c r="F83" s="43" t="s">
        <v>220</v>
      </c>
      <c r="G83" s="44" t="s">
        <v>36</v>
      </c>
      <c r="H83" s="53">
        <v>376.2</v>
      </c>
      <c r="I83" s="110"/>
      <c r="J83" s="98">
        <v>370.48</v>
      </c>
      <c r="K83" s="55">
        <f t="shared" si="3"/>
        <v>0</v>
      </c>
      <c r="L83" s="56">
        <f t="shared" si="4"/>
        <v>0</v>
      </c>
      <c r="M83" s="29">
        <v>3</v>
      </c>
    </row>
    <row r="84" spans="1:13" s="19" customFormat="1" ht="22.5">
      <c r="A84" s="39">
        <v>457</v>
      </c>
      <c r="B84" s="73">
        <v>1103782</v>
      </c>
      <c r="C84" s="74" t="s">
        <v>221</v>
      </c>
      <c r="D84" s="75" t="s">
        <v>222</v>
      </c>
      <c r="E84" s="76" t="s">
        <v>38</v>
      </c>
      <c r="F84" s="76" t="s">
        <v>223</v>
      </c>
      <c r="G84" s="44" t="s">
        <v>36</v>
      </c>
      <c r="H84" s="53">
        <v>257.7</v>
      </c>
      <c r="I84" s="110"/>
      <c r="J84" s="98">
        <v>253.78</v>
      </c>
      <c r="K84" s="55">
        <f t="shared" si="3"/>
        <v>0</v>
      </c>
      <c r="L84" s="56">
        <f t="shared" si="4"/>
        <v>0</v>
      </c>
      <c r="M84" s="29">
        <v>3</v>
      </c>
    </row>
    <row r="85" spans="1:13" s="19" customFormat="1" ht="22.5">
      <c r="A85" s="39">
        <v>458</v>
      </c>
      <c r="B85" s="73">
        <v>1103784</v>
      </c>
      <c r="C85" s="74" t="s">
        <v>221</v>
      </c>
      <c r="D85" s="75" t="s">
        <v>222</v>
      </c>
      <c r="E85" s="76" t="s">
        <v>38</v>
      </c>
      <c r="F85" s="76" t="s">
        <v>224</v>
      </c>
      <c r="G85" s="44" t="s">
        <v>36</v>
      </c>
      <c r="H85" s="53">
        <v>166.6</v>
      </c>
      <c r="I85" s="110"/>
      <c r="J85" s="98">
        <v>164.07</v>
      </c>
      <c r="K85" s="55">
        <f t="shared" si="3"/>
        <v>0</v>
      </c>
      <c r="L85" s="56">
        <f t="shared" si="4"/>
        <v>0</v>
      </c>
      <c r="M85" s="29">
        <v>3</v>
      </c>
    </row>
    <row r="86" spans="1:13" s="19" customFormat="1" ht="22.5">
      <c r="A86" s="39">
        <v>465</v>
      </c>
      <c r="B86" s="40">
        <v>1103401</v>
      </c>
      <c r="C86" s="41" t="s">
        <v>225</v>
      </c>
      <c r="D86" s="42" t="s">
        <v>226</v>
      </c>
      <c r="E86" s="43" t="s">
        <v>38</v>
      </c>
      <c r="F86" s="43" t="s">
        <v>227</v>
      </c>
      <c r="G86" s="44" t="s">
        <v>36</v>
      </c>
      <c r="H86" s="53">
        <v>400.9</v>
      </c>
      <c r="I86" s="110"/>
      <c r="J86" s="98">
        <v>394.81</v>
      </c>
      <c r="K86" s="55">
        <f t="shared" si="3"/>
        <v>0</v>
      </c>
      <c r="L86" s="56">
        <f t="shared" si="4"/>
        <v>0</v>
      </c>
      <c r="M86" s="29">
        <v>3</v>
      </c>
    </row>
    <row r="87" spans="1:13" s="19" customFormat="1" ht="22.5">
      <c r="A87" s="39">
        <v>466</v>
      </c>
      <c r="B87" s="40">
        <v>1103403</v>
      </c>
      <c r="C87" s="41" t="s">
        <v>225</v>
      </c>
      <c r="D87" s="42" t="s">
        <v>226</v>
      </c>
      <c r="E87" s="43" t="s">
        <v>38</v>
      </c>
      <c r="F87" s="43" t="s">
        <v>228</v>
      </c>
      <c r="G87" s="44" t="s">
        <v>36</v>
      </c>
      <c r="H87" s="53">
        <v>505.7</v>
      </c>
      <c r="I87" s="110"/>
      <c r="J87" s="98">
        <v>498.01</v>
      </c>
      <c r="K87" s="55">
        <f t="shared" si="3"/>
        <v>0</v>
      </c>
      <c r="L87" s="56">
        <f t="shared" si="4"/>
        <v>0</v>
      </c>
      <c r="M87" s="29">
        <v>3</v>
      </c>
    </row>
    <row r="88" spans="1:13" s="19" customFormat="1" ht="22.5">
      <c r="A88" s="39">
        <v>476</v>
      </c>
      <c r="B88" s="40">
        <v>1401914</v>
      </c>
      <c r="C88" s="41" t="s">
        <v>229</v>
      </c>
      <c r="D88" s="42" t="s">
        <v>230</v>
      </c>
      <c r="E88" s="43" t="s">
        <v>38</v>
      </c>
      <c r="F88" s="43" t="s">
        <v>231</v>
      </c>
      <c r="G88" s="44" t="s">
        <v>36</v>
      </c>
      <c r="H88" s="53">
        <v>246.9</v>
      </c>
      <c r="I88" s="110"/>
      <c r="J88" s="98">
        <v>232.09</v>
      </c>
      <c r="K88" s="55">
        <f t="shared" si="3"/>
        <v>0</v>
      </c>
      <c r="L88" s="56">
        <f t="shared" si="4"/>
        <v>0</v>
      </c>
      <c r="M88" s="29">
        <v>4</v>
      </c>
    </row>
    <row r="89" spans="1:13" s="19" customFormat="1" ht="22.5">
      <c r="A89" s="39">
        <v>479</v>
      </c>
      <c r="B89" s="40">
        <v>1103152</v>
      </c>
      <c r="C89" s="77" t="s">
        <v>229</v>
      </c>
      <c r="D89" s="78" t="s">
        <v>232</v>
      </c>
      <c r="E89" s="43" t="s">
        <v>38</v>
      </c>
      <c r="F89" s="43" t="s">
        <v>233</v>
      </c>
      <c r="G89" s="44" t="s">
        <v>36</v>
      </c>
      <c r="H89" s="53">
        <v>246.9</v>
      </c>
      <c r="I89" s="110"/>
      <c r="J89" s="98">
        <v>243.15</v>
      </c>
      <c r="K89" s="55">
        <f t="shared" si="3"/>
        <v>0</v>
      </c>
      <c r="L89" s="56">
        <f t="shared" si="4"/>
        <v>0</v>
      </c>
      <c r="M89" s="29">
        <v>3</v>
      </c>
    </row>
    <row r="90" spans="1:13" s="19" customFormat="1" ht="22.5">
      <c r="A90" s="39">
        <v>483</v>
      </c>
      <c r="B90" s="73">
        <v>1401935</v>
      </c>
      <c r="C90" s="74" t="s">
        <v>234</v>
      </c>
      <c r="D90" s="75" t="s">
        <v>235</v>
      </c>
      <c r="E90" s="76" t="s">
        <v>38</v>
      </c>
      <c r="F90" s="76" t="s">
        <v>236</v>
      </c>
      <c r="G90" s="44" t="s">
        <v>36</v>
      </c>
      <c r="H90" s="53">
        <v>292.1</v>
      </c>
      <c r="I90" s="110"/>
      <c r="J90" s="98">
        <v>287.66</v>
      </c>
      <c r="K90" s="55">
        <f t="shared" si="3"/>
        <v>0</v>
      </c>
      <c r="L90" s="56">
        <f t="shared" si="4"/>
        <v>0</v>
      </c>
      <c r="M90" s="29">
        <v>3</v>
      </c>
    </row>
    <row r="91" spans="1:13" s="19" customFormat="1" ht="22.5">
      <c r="A91" s="39">
        <v>484</v>
      </c>
      <c r="B91" s="73">
        <v>1401934</v>
      </c>
      <c r="C91" s="74" t="s">
        <v>234</v>
      </c>
      <c r="D91" s="75" t="s">
        <v>235</v>
      </c>
      <c r="E91" s="76" t="s">
        <v>38</v>
      </c>
      <c r="F91" s="76" t="s">
        <v>237</v>
      </c>
      <c r="G91" s="44" t="s">
        <v>36</v>
      </c>
      <c r="H91" s="53">
        <v>275</v>
      </c>
      <c r="I91" s="110"/>
      <c r="J91" s="98">
        <v>270.82</v>
      </c>
      <c r="K91" s="55">
        <f t="shared" si="3"/>
        <v>0</v>
      </c>
      <c r="L91" s="56">
        <f t="shared" si="4"/>
        <v>0</v>
      </c>
      <c r="M91" s="29">
        <v>3</v>
      </c>
    </row>
    <row r="92" spans="1:13" s="19" customFormat="1" ht="22.5">
      <c r="A92" s="39">
        <v>485</v>
      </c>
      <c r="B92" s="73">
        <v>1401933</v>
      </c>
      <c r="C92" s="74" t="s">
        <v>234</v>
      </c>
      <c r="D92" s="75" t="s">
        <v>235</v>
      </c>
      <c r="E92" s="76" t="s">
        <v>38</v>
      </c>
      <c r="F92" s="76" t="s">
        <v>238</v>
      </c>
      <c r="G92" s="44" t="s">
        <v>36</v>
      </c>
      <c r="H92" s="53">
        <v>230.3</v>
      </c>
      <c r="I92" s="110"/>
      <c r="J92" s="98">
        <v>226.8</v>
      </c>
      <c r="K92" s="55">
        <f t="shared" si="3"/>
        <v>0</v>
      </c>
      <c r="L92" s="56">
        <f t="shared" si="4"/>
        <v>0</v>
      </c>
      <c r="M92" s="29">
        <v>3</v>
      </c>
    </row>
    <row r="93" spans="1:13" s="19" customFormat="1" ht="22.5">
      <c r="A93" s="39">
        <v>492</v>
      </c>
      <c r="B93" s="40">
        <v>1401662</v>
      </c>
      <c r="C93" s="41" t="s">
        <v>239</v>
      </c>
      <c r="D93" s="42" t="s">
        <v>240</v>
      </c>
      <c r="E93" s="43" t="s">
        <v>38</v>
      </c>
      <c r="F93" s="43" t="s">
        <v>241</v>
      </c>
      <c r="G93" s="44" t="s">
        <v>36</v>
      </c>
      <c r="H93" s="53">
        <v>418.3</v>
      </c>
      <c r="I93" s="110"/>
      <c r="J93" s="98">
        <v>411.94</v>
      </c>
      <c r="K93" s="55">
        <f t="shared" si="3"/>
        <v>0</v>
      </c>
      <c r="L93" s="56">
        <f t="shared" si="4"/>
        <v>0</v>
      </c>
      <c r="M93" s="29">
        <v>3</v>
      </c>
    </row>
    <row r="94" spans="1:13" s="19" customFormat="1" ht="22.5">
      <c r="A94" s="39">
        <v>493</v>
      </c>
      <c r="B94" s="40">
        <v>1401663</v>
      </c>
      <c r="C94" s="41" t="s">
        <v>239</v>
      </c>
      <c r="D94" s="42" t="s">
        <v>240</v>
      </c>
      <c r="E94" s="43" t="s">
        <v>38</v>
      </c>
      <c r="F94" s="43" t="s">
        <v>242</v>
      </c>
      <c r="G94" s="44" t="s">
        <v>36</v>
      </c>
      <c r="H94" s="53">
        <v>507.1</v>
      </c>
      <c r="I94" s="110"/>
      <c r="J94" s="98">
        <v>499.39</v>
      </c>
      <c r="K94" s="55">
        <f t="shared" si="3"/>
        <v>0</v>
      </c>
      <c r="L94" s="56">
        <f t="shared" si="4"/>
        <v>0</v>
      </c>
      <c r="M94" s="29">
        <v>3</v>
      </c>
    </row>
    <row r="95" spans="1:13" s="19" customFormat="1" ht="22.5">
      <c r="A95" s="39">
        <v>509</v>
      </c>
      <c r="B95" s="45">
        <v>1104512</v>
      </c>
      <c r="C95" s="46" t="s">
        <v>243</v>
      </c>
      <c r="D95" s="47" t="s">
        <v>244</v>
      </c>
      <c r="E95" s="48" t="s">
        <v>38</v>
      </c>
      <c r="F95" s="48" t="s">
        <v>245</v>
      </c>
      <c r="G95" s="44" t="s">
        <v>36</v>
      </c>
      <c r="H95" s="54">
        <v>230.6</v>
      </c>
      <c r="I95" s="110"/>
      <c r="J95" s="97">
        <v>227.09</v>
      </c>
      <c r="K95" s="55">
        <f t="shared" si="3"/>
        <v>0</v>
      </c>
      <c r="L95" s="56">
        <f t="shared" si="4"/>
        <v>0</v>
      </c>
      <c r="M95" s="29">
        <v>3</v>
      </c>
    </row>
    <row r="96" spans="1:13" s="19" customFormat="1" ht="22.5">
      <c r="A96" s="39">
        <v>510</v>
      </c>
      <c r="B96" s="45">
        <v>1104513</v>
      </c>
      <c r="C96" s="46" t="s">
        <v>243</v>
      </c>
      <c r="D96" s="47" t="s">
        <v>244</v>
      </c>
      <c r="E96" s="48" t="s">
        <v>38</v>
      </c>
      <c r="F96" s="48" t="s">
        <v>43</v>
      </c>
      <c r="G96" s="44" t="s">
        <v>36</v>
      </c>
      <c r="H96" s="54">
        <v>132.1</v>
      </c>
      <c r="I96" s="110"/>
      <c r="J96" s="97">
        <v>130.09</v>
      </c>
      <c r="K96" s="55">
        <f t="shared" si="3"/>
        <v>0</v>
      </c>
      <c r="L96" s="56">
        <f t="shared" si="4"/>
        <v>0</v>
      </c>
      <c r="M96" s="29">
        <v>3</v>
      </c>
    </row>
    <row r="97" spans="1:13" s="19" customFormat="1" ht="22.5">
      <c r="A97" s="39">
        <v>521</v>
      </c>
      <c r="B97" s="45">
        <v>1104125</v>
      </c>
      <c r="C97" s="46" t="s">
        <v>246</v>
      </c>
      <c r="D97" s="47" t="s">
        <v>247</v>
      </c>
      <c r="E97" s="48" t="s">
        <v>38</v>
      </c>
      <c r="F97" s="48" t="s">
        <v>43</v>
      </c>
      <c r="G97" s="44" t="s">
        <v>36</v>
      </c>
      <c r="H97" s="54">
        <v>239.3</v>
      </c>
      <c r="I97" s="110"/>
      <c r="J97" s="97">
        <v>235.23</v>
      </c>
      <c r="K97" s="55">
        <f t="shared" si="3"/>
        <v>0</v>
      </c>
      <c r="L97" s="56">
        <f t="shared" si="4"/>
        <v>0</v>
      </c>
      <c r="M97" s="29">
        <v>5</v>
      </c>
    </row>
    <row r="98" spans="1:13" s="19" customFormat="1" ht="22.5">
      <c r="A98" s="39">
        <v>522</v>
      </c>
      <c r="B98" s="45">
        <v>1104126</v>
      </c>
      <c r="C98" s="46" t="s">
        <v>246</v>
      </c>
      <c r="D98" s="47" t="s">
        <v>247</v>
      </c>
      <c r="E98" s="48" t="s">
        <v>38</v>
      </c>
      <c r="F98" s="48" t="s">
        <v>245</v>
      </c>
      <c r="G98" s="44" t="s">
        <v>36</v>
      </c>
      <c r="H98" s="54">
        <v>402</v>
      </c>
      <c r="I98" s="110"/>
      <c r="J98" s="97">
        <v>395.17</v>
      </c>
      <c r="K98" s="55">
        <f t="shared" si="3"/>
        <v>0</v>
      </c>
      <c r="L98" s="56">
        <f t="shared" si="4"/>
        <v>0</v>
      </c>
      <c r="M98" s="29">
        <v>5</v>
      </c>
    </row>
    <row r="99" spans="1:13" s="19" customFormat="1" ht="22.5">
      <c r="A99" s="39">
        <v>523</v>
      </c>
      <c r="B99" s="45">
        <v>1104127</v>
      </c>
      <c r="C99" s="46" t="s">
        <v>246</v>
      </c>
      <c r="D99" s="47" t="s">
        <v>247</v>
      </c>
      <c r="E99" s="48" t="s">
        <v>38</v>
      </c>
      <c r="F99" s="48" t="s">
        <v>131</v>
      </c>
      <c r="G99" s="44" t="s">
        <v>36</v>
      </c>
      <c r="H99" s="54">
        <v>476.4</v>
      </c>
      <c r="I99" s="110"/>
      <c r="J99" s="97">
        <v>468.3</v>
      </c>
      <c r="K99" s="55">
        <f t="shared" si="3"/>
        <v>0</v>
      </c>
      <c r="L99" s="56">
        <f t="shared" si="4"/>
        <v>0</v>
      </c>
      <c r="M99" s="29">
        <v>5</v>
      </c>
    </row>
    <row r="100" spans="1:13" s="19" customFormat="1" ht="22.5">
      <c r="A100" s="39">
        <v>534</v>
      </c>
      <c r="B100" s="45">
        <v>1104787</v>
      </c>
      <c r="C100" s="70" t="s">
        <v>246</v>
      </c>
      <c r="D100" s="71" t="s">
        <v>248</v>
      </c>
      <c r="E100" s="72" t="s">
        <v>38</v>
      </c>
      <c r="F100" s="72" t="s">
        <v>249</v>
      </c>
      <c r="G100" s="44" t="s">
        <v>36</v>
      </c>
      <c r="H100" s="54">
        <v>239.3</v>
      </c>
      <c r="I100" s="110"/>
      <c r="J100" s="97">
        <v>235.66</v>
      </c>
      <c r="K100" s="55">
        <f t="shared" si="3"/>
        <v>0</v>
      </c>
      <c r="L100" s="56">
        <f t="shared" si="4"/>
        <v>0</v>
      </c>
      <c r="M100" s="29">
        <v>3</v>
      </c>
    </row>
    <row r="101" spans="1:13" s="19" customFormat="1" ht="22.5">
      <c r="A101" s="39">
        <v>535</v>
      </c>
      <c r="B101" s="45">
        <v>1104788</v>
      </c>
      <c r="C101" s="70" t="s">
        <v>246</v>
      </c>
      <c r="D101" s="71" t="s">
        <v>248</v>
      </c>
      <c r="E101" s="72" t="s">
        <v>38</v>
      </c>
      <c r="F101" s="72" t="s">
        <v>250</v>
      </c>
      <c r="G101" s="44" t="s">
        <v>36</v>
      </c>
      <c r="H101" s="54">
        <v>402</v>
      </c>
      <c r="I101" s="110"/>
      <c r="J101" s="97">
        <v>395.89</v>
      </c>
      <c r="K101" s="55">
        <f t="shared" si="3"/>
        <v>0</v>
      </c>
      <c r="L101" s="56">
        <f t="shared" si="4"/>
        <v>0</v>
      </c>
      <c r="M101" s="29">
        <v>3</v>
      </c>
    </row>
    <row r="102" spans="1:13" s="19" customFormat="1" ht="22.5">
      <c r="A102" s="39">
        <v>536</v>
      </c>
      <c r="B102" s="45">
        <v>1104789</v>
      </c>
      <c r="C102" s="70" t="s">
        <v>246</v>
      </c>
      <c r="D102" s="71" t="s">
        <v>248</v>
      </c>
      <c r="E102" s="72" t="s">
        <v>38</v>
      </c>
      <c r="F102" s="72" t="s">
        <v>251</v>
      </c>
      <c r="G102" s="44" t="s">
        <v>36</v>
      </c>
      <c r="H102" s="54">
        <v>476.4</v>
      </c>
      <c r="I102" s="110"/>
      <c r="J102" s="97">
        <v>469.16</v>
      </c>
      <c r="K102" s="55">
        <f t="shared" si="3"/>
        <v>0</v>
      </c>
      <c r="L102" s="56">
        <f t="shared" si="4"/>
        <v>0</v>
      </c>
      <c r="M102" s="29">
        <v>3</v>
      </c>
    </row>
    <row r="103" spans="1:13" s="19" customFormat="1" ht="22.5">
      <c r="A103" s="39">
        <v>546</v>
      </c>
      <c r="B103" s="45">
        <v>1104540</v>
      </c>
      <c r="C103" s="70" t="s">
        <v>252</v>
      </c>
      <c r="D103" s="71" t="s">
        <v>253</v>
      </c>
      <c r="E103" s="72" t="s">
        <v>38</v>
      </c>
      <c r="F103" s="72" t="s">
        <v>42</v>
      </c>
      <c r="G103" s="44" t="s">
        <v>36</v>
      </c>
      <c r="H103" s="54">
        <v>210.6</v>
      </c>
      <c r="I103" s="110"/>
      <c r="J103" s="97">
        <v>207.4</v>
      </c>
      <c r="K103" s="55">
        <f aca="true" t="shared" si="5" ref="K103:K134">J103*I103</f>
        <v>0</v>
      </c>
      <c r="L103" s="56">
        <f t="shared" si="4"/>
        <v>0</v>
      </c>
      <c r="M103" s="29">
        <v>4</v>
      </c>
    </row>
    <row r="104" spans="1:13" s="19" customFormat="1" ht="22.5">
      <c r="A104" s="39">
        <v>547</v>
      </c>
      <c r="B104" s="45">
        <v>1104541</v>
      </c>
      <c r="C104" s="70" t="s">
        <v>252</v>
      </c>
      <c r="D104" s="71" t="s">
        <v>253</v>
      </c>
      <c r="E104" s="72" t="s">
        <v>38</v>
      </c>
      <c r="F104" s="72" t="s">
        <v>43</v>
      </c>
      <c r="G104" s="44" t="s">
        <v>36</v>
      </c>
      <c r="H104" s="54">
        <v>478.8</v>
      </c>
      <c r="I104" s="110"/>
      <c r="J104" s="97">
        <v>471.52</v>
      </c>
      <c r="K104" s="55">
        <f t="shared" si="5"/>
        <v>0</v>
      </c>
      <c r="L104" s="56">
        <f t="shared" si="4"/>
        <v>0</v>
      </c>
      <c r="M104" s="29">
        <v>4</v>
      </c>
    </row>
    <row r="105" spans="1:13" s="19" customFormat="1" ht="22.5">
      <c r="A105" s="39">
        <v>548</v>
      </c>
      <c r="B105" s="45">
        <v>1104542</v>
      </c>
      <c r="C105" s="70" t="s">
        <v>252</v>
      </c>
      <c r="D105" s="71" t="s">
        <v>253</v>
      </c>
      <c r="E105" s="72" t="s">
        <v>38</v>
      </c>
      <c r="F105" s="72" t="s">
        <v>245</v>
      </c>
      <c r="G105" s="44" t="s">
        <v>36</v>
      </c>
      <c r="H105" s="54">
        <v>578.9</v>
      </c>
      <c r="I105" s="110"/>
      <c r="J105" s="97">
        <v>570.1</v>
      </c>
      <c r="K105" s="55">
        <f t="shared" si="5"/>
        <v>0</v>
      </c>
      <c r="L105" s="56">
        <f t="shared" si="4"/>
        <v>0</v>
      </c>
      <c r="M105" s="29">
        <v>4</v>
      </c>
    </row>
    <row r="106" spans="1:13" s="19" customFormat="1" ht="22.5">
      <c r="A106" s="39">
        <v>564</v>
      </c>
      <c r="B106" s="45">
        <v>1104470</v>
      </c>
      <c r="C106" s="46" t="s">
        <v>254</v>
      </c>
      <c r="D106" s="47" t="s">
        <v>255</v>
      </c>
      <c r="E106" s="48" t="s">
        <v>256</v>
      </c>
      <c r="F106" s="48" t="s">
        <v>220</v>
      </c>
      <c r="G106" s="44" t="s">
        <v>36</v>
      </c>
      <c r="H106" s="54">
        <v>351.7</v>
      </c>
      <c r="I106" s="110"/>
      <c r="J106" s="97">
        <v>346.04</v>
      </c>
      <c r="K106" s="55">
        <f t="shared" si="5"/>
        <v>0</v>
      </c>
      <c r="L106" s="56">
        <f t="shared" si="4"/>
        <v>0</v>
      </c>
      <c r="M106" s="29">
        <v>2</v>
      </c>
    </row>
    <row r="107" spans="1:13" s="19" customFormat="1" ht="22.5">
      <c r="A107" s="39">
        <v>578</v>
      </c>
      <c r="B107" s="45">
        <v>4150023</v>
      </c>
      <c r="C107" s="46" t="s">
        <v>257</v>
      </c>
      <c r="D107" s="47" t="s">
        <v>258</v>
      </c>
      <c r="E107" s="48" t="s">
        <v>259</v>
      </c>
      <c r="F107" s="48" t="s">
        <v>260</v>
      </c>
      <c r="G107" s="44" t="s">
        <v>36</v>
      </c>
      <c r="H107" s="54">
        <v>236.6</v>
      </c>
      <c r="I107" s="110"/>
      <c r="J107" s="97">
        <v>233</v>
      </c>
      <c r="K107" s="55">
        <f t="shared" si="5"/>
        <v>0</v>
      </c>
      <c r="L107" s="56">
        <f t="shared" si="4"/>
        <v>0</v>
      </c>
      <c r="M107" s="29">
        <v>3</v>
      </c>
    </row>
    <row r="108" spans="1:13" s="19" customFormat="1" ht="22.5">
      <c r="A108" s="39">
        <v>590</v>
      </c>
      <c r="B108" s="45">
        <v>4152192</v>
      </c>
      <c r="C108" s="46" t="s">
        <v>261</v>
      </c>
      <c r="D108" s="47" t="s">
        <v>262</v>
      </c>
      <c r="E108" s="48" t="s">
        <v>263</v>
      </c>
      <c r="F108" s="48" t="s">
        <v>264</v>
      </c>
      <c r="G108" s="44" t="s">
        <v>36</v>
      </c>
      <c r="H108" s="54">
        <v>128.2</v>
      </c>
      <c r="I108" s="110"/>
      <c r="J108" s="97">
        <v>126.92</v>
      </c>
      <c r="K108" s="55">
        <f t="shared" si="5"/>
        <v>0</v>
      </c>
      <c r="L108" s="56">
        <f t="shared" si="4"/>
        <v>0</v>
      </c>
      <c r="M108" s="29">
        <v>4</v>
      </c>
    </row>
    <row r="109" spans="1:13" s="19" customFormat="1" ht="22.5">
      <c r="A109" s="39">
        <v>591</v>
      </c>
      <c r="B109" s="45">
        <v>4152190</v>
      </c>
      <c r="C109" s="46" t="s">
        <v>261</v>
      </c>
      <c r="D109" s="47" t="s">
        <v>262</v>
      </c>
      <c r="E109" s="48" t="s">
        <v>265</v>
      </c>
      <c r="F109" s="48" t="s">
        <v>266</v>
      </c>
      <c r="G109" s="44" t="s">
        <v>36</v>
      </c>
      <c r="H109" s="54">
        <v>83.9</v>
      </c>
      <c r="I109" s="110"/>
      <c r="J109" s="97">
        <v>83.06</v>
      </c>
      <c r="K109" s="55">
        <f t="shared" si="5"/>
        <v>0</v>
      </c>
      <c r="L109" s="56">
        <f t="shared" si="4"/>
        <v>0</v>
      </c>
      <c r="M109" s="29">
        <v>4</v>
      </c>
    </row>
    <row r="110" spans="1:13" s="19" customFormat="1" ht="22.5">
      <c r="A110" s="39">
        <v>592</v>
      </c>
      <c r="B110" s="45">
        <v>4152191</v>
      </c>
      <c r="C110" s="46" t="s">
        <v>261</v>
      </c>
      <c r="D110" s="47" t="s">
        <v>262</v>
      </c>
      <c r="E110" s="48" t="s">
        <v>259</v>
      </c>
      <c r="F110" s="48" t="s">
        <v>267</v>
      </c>
      <c r="G110" s="44" t="s">
        <v>36</v>
      </c>
      <c r="H110" s="54">
        <v>83.9</v>
      </c>
      <c r="I110" s="110"/>
      <c r="J110" s="97">
        <v>83.06</v>
      </c>
      <c r="K110" s="55">
        <f t="shared" si="5"/>
        <v>0</v>
      </c>
      <c r="L110" s="56">
        <f t="shared" si="4"/>
        <v>0</v>
      </c>
      <c r="M110" s="29">
        <v>4</v>
      </c>
    </row>
    <row r="111" spans="1:13" s="19" customFormat="1" ht="22.5">
      <c r="A111" s="39">
        <v>595</v>
      </c>
      <c r="B111" s="45">
        <v>4153221</v>
      </c>
      <c r="C111" s="46" t="s">
        <v>268</v>
      </c>
      <c r="D111" s="47" t="s">
        <v>269</v>
      </c>
      <c r="E111" s="48" t="s">
        <v>259</v>
      </c>
      <c r="F111" s="48" t="s">
        <v>270</v>
      </c>
      <c r="G111" s="44" t="s">
        <v>36</v>
      </c>
      <c r="H111" s="54">
        <v>114.1</v>
      </c>
      <c r="I111" s="110"/>
      <c r="J111" s="97">
        <v>112.96</v>
      </c>
      <c r="K111" s="55">
        <f t="shared" si="5"/>
        <v>0</v>
      </c>
      <c r="L111" s="56">
        <f t="shared" si="4"/>
        <v>0</v>
      </c>
      <c r="M111" s="29">
        <v>4</v>
      </c>
    </row>
    <row r="112" spans="1:13" s="19" customFormat="1" ht="22.5">
      <c r="A112" s="39">
        <v>601</v>
      </c>
      <c r="B112" s="40">
        <v>6137510</v>
      </c>
      <c r="C112" s="41" t="s">
        <v>271</v>
      </c>
      <c r="D112" s="42" t="s">
        <v>272</v>
      </c>
      <c r="E112" s="43" t="s">
        <v>273</v>
      </c>
      <c r="F112" s="43" t="s">
        <v>274</v>
      </c>
      <c r="G112" s="44" t="s">
        <v>36</v>
      </c>
      <c r="H112" s="53">
        <v>279</v>
      </c>
      <c r="I112" s="110"/>
      <c r="J112" s="98">
        <v>267.42</v>
      </c>
      <c r="K112" s="55">
        <f t="shared" si="5"/>
        <v>0</v>
      </c>
      <c r="L112" s="56">
        <f t="shared" si="4"/>
        <v>0</v>
      </c>
      <c r="M112" s="29">
        <v>3</v>
      </c>
    </row>
    <row r="113" spans="1:13" s="19" customFormat="1" ht="22.5">
      <c r="A113" s="39">
        <v>603</v>
      </c>
      <c r="B113" s="45">
        <v>2141136</v>
      </c>
      <c r="C113" s="46" t="s">
        <v>275</v>
      </c>
      <c r="D113" s="47" t="s">
        <v>276</v>
      </c>
      <c r="E113" s="48" t="s">
        <v>50</v>
      </c>
      <c r="F113" s="48" t="s">
        <v>277</v>
      </c>
      <c r="G113" s="44" t="s">
        <v>36</v>
      </c>
      <c r="H113" s="54">
        <v>98.6</v>
      </c>
      <c r="I113" s="110"/>
      <c r="J113" s="97">
        <v>97.1</v>
      </c>
      <c r="K113" s="55">
        <f t="shared" si="5"/>
        <v>0</v>
      </c>
      <c r="L113" s="56">
        <f t="shared" si="4"/>
        <v>0</v>
      </c>
      <c r="M113" s="29">
        <v>3</v>
      </c>
    </row>
    <row r="114" spans="1:13" s="19" customFormat="1" ht="22.5">
      <c r="A114" s="39">
        <v>624</v>
      </c>
      <c r="B114" s="40">
        <v>1139025</v>
      </c>
      <c r="C114" s="41" t="s">
        <v>41</v>
      </c>
      <c r="D114" s="42" t="s">
        <v>278</v>
      </c>
      <c r="E114" s="43" t="s">
        <v>38</v>
      </c>
      <c r="F114" s="43" t="s">
        <v>42</v>
      </c>
      <c r="G114" s="44" t="s">
        <v>36</v>
      </c>
      <c r="H114" s="53">
        <v>1254.3</v>
      </c>
      <c r="I114" s="110"/>
      <c r="J114" s="98">
        <v>1235.23</v>
      </c>
      <c r="K114" s="55">
        <f t="shared" si="5"/>
        <v>0</v>
      </c>
      <c r="L114" s="56">
        <f t="shared" si="4"/>
        <v>0</v>
      </c>
      <c r="M114" s="29">
        <v>4</v>
      </c>
    </row>
    <row r="115" spans="1:13" s="19" customFormat="1" ht="22.5">
      <c r="A115" s="39">
        <v>625</v>
      </c>
      <c r="B115" s="40">
        <v>1139026</v>
      </c>
      <c r="C115" s="41" t="s">
        <v>41</v>
      </c>
      <c r="D115" s="42" t="s">
        <v>278</v>
      </c>
      <c r="E115" s="43" t="s">
        <v>38</v>
      </c>
      <c r="F115" s="43" t="s">
        <v>43</v>
      </c>
      <c r="G115" s="44" t="s">
        <v>36</v>
      </c>
      <c r="H115" s="53">
        <v>1676.8</v>
      </c>
      <c r="I115" s="110"/>
      <c r="J115" s="98">
        <v>1651.31</v>
      </c>
      <c r="K115" s="55">
        <f t="shared" si="5"/>
        <v>0</v>
      </c>
      <c r="L115" s="56">
        <f t="shared" si="4"/>
        <v>0</v>
      </c>
      <c r="M115" s="29">
        <v>4</v>
      </c>
    </row>
    <row r="116" spans="1:13" s="19" customFormat="1" ht="22.5">
      <c r="A116" s="39">
        <v>633</v>
      </c>
      <c r="B116" s="59">
        <v>1139117</v>
      </c>
      <c r="C116" s="60" t="s">
        <v>279</v>
      </c>
      <c r="D116" s="61" t="s">
        <v>280</v>
      </c>
      <c r="E116" s="39" t="s">
        <v>38</v>
      </c>
      <c r="F116" s="39" t="s">
        <v>281</v>
      </c>
      <c r="G116" s="44" t="s">
        <v>36</v>
      </c>
      <c r="H116" s="54">
        <v>21830</v>
      </c>
      <c r="I116" s="110"/>
      <c r="J116" s="97">
        <v>21498.18</v>
      </c>
      <c r="K116" s="55">
        <f t="shared" si="5"/>
        <v>0</v>
      </c>
      <c r="L116" s="56">
        <f t="shared" si="4"/>
        <v>0</v>
      </c>
      <c r="M116" s="29">
        <v>3</v>
      </c>
    </row>
    <row r="117" spans="1:13" s="19" customFormat="1" ht="22.5">
      <c r="A117" s="39">
        <v>653</v>
      </c>
      <c r="B117" s="40">
        <v>1113413</v>
      </c>
      <c r="C117" s="41" t="s">
        <v>282</v>
      </c>
      <c r="D117" s="42" t="s">
        <v>283</v>
      </c>
      <c r="E117" s="43" t="s">
        <v>102</v>
      </c>
      <c r="F117" s="43" t="s">
        <v>48</v>
      </c>
      <c r="G117" s="44" t="s">
        <v>36</v>
      </c>
      <c r="H117" s="54">
        <v>564.4</v>
      </c>
      <c r="I117" s="110"/>
      <c r="J117" s="97">
        <v>555.82</v>
      </c>
      <c r="K117" s="55">
        <f t="shared" si="5"/>
        <v>0</v>
      </c>
      <c r="L117" s="56">
        <f t="shared" si="4"/>
        <v>0</v>
      </c>
      <c r="M117" s="29">
        <v>4</v>
      </c>
    </row>
    <row r="118" spans="1:13" s="19" customFormat="1" ht="22.5">
      <c r="A118" s="39">
        <v>688</v>
      </c>
      <c r="B118" s="59">
        <v>40243</v>
      </c>
      <c r="C118" s="41" t="s">
        <v>284</v>
      </c>
      <c r="D118" s="79" t="s">
        <v>285</v>
      </c>
      <c r="E118" s="80" t="s">
        <v>76</v>
      </c>
      <c r="F118" s="48" t="s">
        <v>286</v>
      </c>
      <c r="G118" s="44" t="s">
        <v>36</v>
      </c>
      <c r="H118" s="103">
        <v>21075.7</v>
      </c>
      <c r="I118" s="110"/>
      <c r="J118" s="99">
        <v>20755.35</v>
      </c>
      <c r="K118" s="55">
        <f t="shared" si="5"/>
        <v>0</v>
      </c>
      <c r="L118" s="56">
        <f t="shared" si="4"/>
        <v>0</v>
      </c>
      <c r="M118" s="29">
        <v>4</v>
      </c>
    </row>
    <row r="119" spans="1:13" s="19" customFormat="1" ht="22.5">
      <c r="A119" s="39">
        <v>691</v>
      </c>
      <c r="B119" s="45">
        <v>1022510</v>
      </c>
      <c r="C119" s="46" t="s">
        <v>287</v>
      </c>
      <c r="D119" s="47" t="s">
        <v>288</v>
      </c>
      <c r="E119" s="48" t="s">
        <v>39</v>
      </c>
      <c r="F119" s="48" t="s">
        <v>289</v>
      </c>
      <c r="G119" s="44" t="s">
        <v>36</v>
      </c>
      <c r="H119" s="54">
        <v>74.4</v>
      </c>
      <c r="I119" s="110"/>
      <c r="J119" s="97">
        <v>71.8</v>
      </c>
      <c r="K119" s="55">
        <f t="shared" si="5"/>
        <v>0</v>
      </c>
      <c r="L119" s="56">
        <f t="shared" si="4"/>
        <v>0</v>
      </c>
      <c r="M119" s="29">
        <v>4</v>
      </c>
    </row>
    <row r="120" spans="1:13" s="19" customFormat="1" ht="22.5">
      <c r="A120" s="39">
        <v>692</v>
      </c>
      <c r="B120" s="45">
        <v>1022515</v>
      </c>
      <c r="C120" s="46" t="s">
        <v>287</v>
      </c>
      <c r="D120" s="47" t="s">
        <v>290</v>
      </c>
      <c r="E120" s="48" t="s">
        <v>256</v>
      </c>
      <c r="F120" s="48" t="s">
        <v>291</v>
      </c>
      <c r="G120" s="44" t="s">
        <v>36</v>
      </c>
      <c r="H120" s="54">
        <v>74.4</v>
      </c>
      <c r="I120" s="110"/>
      <c r="J120" s="97">
        <v>73.27</v>
      </c>
      <c r="K120" s="55">
        <f t="shared" si="5"/>
        <v>0</v>
      </c>
      <c r="L120" s="56">
        <f t="shared" si="4"/>
        <v>0</v>
      </c>
      <c r="M120" s="29">
        <v>3</v>
      </c>
    </row>
    <row r="121" spans="1:13" s="19" customFormat="1" ht="22.5">
      <c r="A121" s="39">
        <v>696</v>
      </c>
      <c r="B121" s="45">
        <v>1021965</v>
      </c>
      <c r="C121" s="46" t="s">
        <v>292</v>
      </c>
      <c r="D121" s="47" t="s">
        <v>293</v>
      </c>
      <c r="E121" s="48" t="s">
        <v>256</v>
      </c>
      <c r="F121" s="48" t="s">
        <v>294</v>
      </c>
      <c r="G121" s="44" t="s">
        <v>36</v>
      </c>
      <c r="H121" s="54">
        <v>117.8</v>
      </c>
      <c r="I121" s="110"/>
      <c r="J121" s="97">
        <v>116.01</v>
      </c>
      <c r="K121" s="55">
        <f t="shared" si="5"/>
        <v>0</v>
      </c>
      <c r="L121" s="56">
        <f t="shared" si="4"/>
        <v>0</v>
      </c>
      <c r="M121" s="29">
        <v>4</v>
      </c>
    </row>
    <row r="122" spans="1:13" s="19" customFormat="1" ht="33.75">
      <c r="A122" s="39">
        <v>702</v>
      </c>
      <c r="B122" s="45">
        <v>3021606</v>
      </c>
      <c r="C122" s="46" t="s">
        <v>295</v>
      </c>
      <c r="D122" s="47" t="s">
        <v>296</v>
      </c>
      <c r="E122" s="48" t="s">
        <v>297</v>
      </c>
      <c r="F122" s="48" t="s">
        <v>298</v>
      </c>
      <c r="G122" s="44" t="s">
        <v>36</v>
      </c>
      <c r="H122" s="54">
        <v>454</v>
      </c>
      <c r="I122" s="110"/>
      <c r="J122" s="97">
        <v>447.1</v>
      </c>
      <c r="K122" s="55">
        <f t="shared" si="5"/>
        <v>0</v>
      </c>
      <c r="L122" s="56">
        <f t="shared" si="4"/>
        <v>0</v>
      </c>
      <c r="M122" s="29">
        <v>3</v>
      </c>
    </row>
    <row r="123" spans="1:13" s="19" customFormat="1" ht="33.75">
      <c r="A123" s="39">
        <v>703</v>
      </c>
      <c r="B123" s="45">
        <v>3021608</v>
      </c>
      <c r="C123" s="46" t="s">
        <v>295</v>
      </c>
      <c r="D123" s="47" t="s">
        <v>299</v>
      </c>
      <c r="E123" s="48" t="s">
        <v>297</v>
      </c>
      <c r="F123" s="48" t="s">
        <v>300</v>
      </c>
      <c r="G123" s="44" t="s">
        <v>36</v>
      </c>
      <c r="H123" s="54">
        <v>286.4</v>
      </c>
      <c r="I123" s="110"/>
      <c r="J123" s="97">
        <v>282.05</v>
      </c>
      <c r="K123" s="55">
        <f t="shared" si="5"/>
        <v>0</v>
      </c>
      <c r="L123" s="56">
        <f t="shared" si="4"/>
        <v>0</v>
      </c>
      <c r="M123" s="29">
        <v>3</v>
      </c>
    </row>
    <row r="124" spans="1:13" s="19" customFormat="1" ht="33.75">
      <c r="A124" s="39">
        <v>704</v>
      </c>
      <c r="B124" s="45">
        <v>3021609</v>
      </c>
      <c r="C124" s="46" t="s">
        <v>295</v>
      </c>
      <c r="D124" s="47" t="s">
        <v>299</v>
      </c>
      <c r="E124" s="48" t="s">
        <v>297</v>
      </c>
      <c r="F124" s="48" t="s">
        <v>301</v>
      </c>
      <c r="G124" s="44" t="s">
        <v>36</v>
      </c>
      <c r="H124" s="54">
        <v>572.8</v>
      </c>
      <c r="I124" s="110"/>
      <c r="J124" s="97">
        <v>564.09</v>
      </c>
      <c r="K124" s="55">
        <f t="shared" si="5"/>
        <v>0</v>
      </c>
      <c r="L124" s="56">
        <f t="shared" si="4"/>
        <v>0</v>
      </c>
      <c r="M124" s="29">
        <v>3</v>
      </c>
    </row>
    <row r="125" spans="1:13" s="19" customFormat="1" ht="33.75">
      <c r="A125" s="39">
        <v>708</v>
      </c>
      <c r="B125" s="40">
        <v>1021610</v>
      </c>
      <c r="C125" s="46" t="s">
        <v>295</v>
      </c>
      <c r="D125" s="42" t="s">
        <v>299</v>
      </c>
      <c r="E125" s="43" t="s">
        <v>38</v>
      </c>
      <c r="F125" s="43" t="s">
        <v>302</v>
      </c>
      <c r="G125" s="44" t="s">
        <v>36</v>
      </c>
      <c r="H125" s="54">
        <v>250.1</v>
      </c>
      <c r="I125" s="110"/>
      <c r="J125" s="97">
        <v>246.3</v>
      </c>
      <c r="K125" s="55">
        <f t="shared" si="5"/>
        <v>0</v>
      </c>
      <c r="L125" s="56">
        <f t="shared" si="4"/>
        <v>0</v>
      </c>
      <c r="M125" s="29">
        <v>3</v>
      </c>
    </row>
    <row r="126" spans="1:13" s="19" customFormat="1" ht="33.75">
      <c r="A126" s="39">
        <v>710</v>
      </c>
      <c r="B126" s="40">
        <v>1021601</v>
      </c>
      <c r="C126" s="46" t="s">
        <v>295</v>
      </c>
      <c r="D126" s="42" t="s">
        <v>303</v>
      </c>
      <c r="E126" s="43" t="s">
        <v>304</v>
      </c>
      <c r="F126" s="43" t="s">
        <v>305</v>
      </c>
      <c r="G126" s="44" t="s">
        <v>36</v>
      </c>
      <c r="H126" s="54">
        <v>696.5</v>
      </c>
      <c r="I126" s="110"/>
      <c r="J126" s="97">
        <v>685.91</v>
      </c>
      <c r="K126" s="55">
        <f t="shared" si="5"/>
        <v>0</v>
      </c>
      <c r="L126" s="56">
        <f t="shared" si="4"/>
        <v>0</v>
      </c>
      <c r="M126" s="29">
        <v>3</v>
      </c>
    </row>
    <row r="127" spans="1:13" s="19" customFormat="1" ht="22.5">
      <c r="A127" s="39">
        <v>740</v>
      </c>
      <c r="B127" s="45">
        <v>3321951</v>
      </c>
      <c r="C127" s="46" t="s">
        <v>306</v>
      </c>
      <c r="D127" s="47" t="s">
        <v>307</v>
      </c>
      <c r="E127" s="48" t="s">
        <v>308</v>
      </c>
      <c r="F127" s="48" t="s">
        <v>309</v>
      </c>
      <c r="G127" s="44" t="s">
        <v>36</v>
      </c>
      <c r="H127" s="54">
        <v>828</v>
      </c>
      <c r="I127" s="110"/>
      <c r="J127" s="97">
        <v>801.34</v>
      </c>
      <c r="K127" s="55">
        <f t="shared" si="5"/>
        <v>0</v>
      </c>
      <c r="L127" s="56">
        <f t="shared" si="4"/>
        <v>0</v>
      </c>
      <c r="M127" s="29">
        <v>3</v>
      </c>
    </row>
    <row r="128" spans="1:13" s="19" customFormat="1" ht="22.5">
      <c r="A128" s="39">
        <v>741</v>
      </c>
      <c r="B128" s="45">
        <v>1321950</v>
      </c>
      <c r="C128" s="81" t="s">
        <v>306</v>
      </c>
      <c r="D128" s="82" t="s">
        <v>307</v>
      </c>
      <c r="E128" s="48" t="s">
        <v>38</v>
      </c>
      <c r="F128" s="83" t="s">
        <v>310</v>
      </c>
      <c r="G128" s="44" t="s">
        <v>36</v>
      </c>
      <c r="H128" s="54">
        <v>1288.5</v>
      </c>
      <c r="I128" s="110"/>
      <c r="J128" s="97">
        <v>1247.01</v>
      </c>
      <c r="K128" s="55">
        <f t="shared" si="5"/>
        <v>0</v>
      </c>
      <c r="L128" s="56">
        <f t="shared" si="4"/>
        <v>0</v>
      </c>
      <c r="M128" s="29">
        <v>3</v>
      </c>
    </row>
    <row r="129" spans="1:13" s="19" customFormat="1" ht="22.5">
      <c r="A129" s="39">
        <v>752</v>
      </c>
      <c r="B129" s="45">
        <v>1325152</v>
      </c>
      <c r="C129" s="46" t="s">
        <v>311</v>
      </c>
      <c r="D129" s="47" t="s">
        <v>312</v>
      </c>
      <c r="E129" s="48" t="s">
        <v>38</v>
      </c>
      <c r="F129" s="48" t="s">
        <v>313</v>
      </c>
      <c r="G129" s="44" t="s">
        <v>36</v>
      </c>
      <c r="H129" s="54">
        <v>240.2</v>
      </c>
      <c r="I129" s="110"/>
      <c r="J129" s="97">
        <v>236.55</v>
      </c>
      <c r="K129" s="55">
        <f t="shared" si="5"/>
        <v>0</v>
      </c>
      <c r="L129" s="56">
        <f t="shared" si="4"/>
        <v>0</v>
      </c>
      <c r="M129" s="29">
        <v>3</v>
      </c>
    </row>
    <row r="130" spans="1:13" s="19" customFormat="1" ht="22.5">
      <c r="A130" s="39">
        <v>753</v>
      </c>
      <c r="B130" s="45">
        <v>1325153</v>
      </c>
      <c r="C130" s="46" t="s">
        <v>311</v>
      </c>
      <c r="D130" s="47" t="s">
        <v>312</v>
      </c>
      <c r="E130" s="48" t="s">
        <v>63</v>
      </c>
      <c r="F130" s="48" t="s">
        <v>314</v>
      </c>
      <c r="G130" s="44" t="s">
        <v>36</v>
      </c>
      <c r="H130" s="54">
        <v>396.7</v>
      </c>
      <c r="I130" s="110"/>
      <c r="J130" s="97">
        <v>390.67</v>
      </c>
      <c r="K130" s="55">
        <f t="shared" si="5"/>
        <v>0</v>
      </c>
      <c r="L130" s="56">
        <f t="shared" si="4"/>
        <v>0</v>
      </c>
      <c r="M130" s="29">
        <v>3</v>
      </c>
    </row>
    <row r="131" spans="1:13" s="19" customFormat="1" ht="22.5">
      <c r="A131" s="39">
        <v>763</v>
      </c>
      <c r="B131" s="45">
        <v>3325483</v>
      </c>
      <c r="C131" s="46" t="s">
        <v>315</v>
      </c>
      <c r="D131" s="47" t="s">
        <v>316</v>
      </c>
      <c r="E131" s="48" t="s">
        <v>297</v>
      </c>
      <c r="F131" s="48" t="s">
        <v>317</v>
      </c>
      <c r="G131" s="44" t="s">
        <v>36</v>
      </c>
      <c r="H131" s="54">
        <v>133.9</v>
      </c>
      <c r="I131" s="110"/>
      <c r="J131" s="97">
        <v>131.86</v>
      </c>
      <c r="K131" s="55">
        <f t="shared" si="5"/>
        <v>0</v>
      </c>
      <c r="L131" s="56">
        <f t="shared" si="4"/>
        <v>0</v>
      </c>
      <c r="M131" s="29">
        <v>3</v>
      </c>
    </row>
    <row r="132" spans="1:13" s="19" customFormat="1" ht="22.5">
      <c r="A132" s="39">
        <v>784</v>
      </c>
      <c r="B132" s="45">
        <v>1132181</v>
      </c>
      <c r="C132" s="70" t="s">
        <v>318</v>
      </c>
      <c r="D132" s="71" t="s">
        <v>319</v>
      </c>
      <c r="E132" s="72" t="s">
        <v>38</v>
      </c>
      <c r="F132" s="72" t="s">
        <v>320</v>
      </c>
      <c r="G132" s="44" t="s">
        <v>36</v>
      </c>
      <c r="H132" s="54">
        <v>420.4</v>
      </c>
      <c r="I132" s="110"/>
      <c r="J132" s="97">
        <v>414.6</v>
      </c>
      <c r="K132" s="55">
        <f t="shared" si="5"/>
        <v>0</v>
      </c>
      <c r="L132" s="56">
        <f t="shared" si="4"/>
        <v>0</v>
      </c>
      <c r="M132" s="29">
        <v>3</v>
      </c>
    </row>
    <row r="133" spans="1:13" s="19" customFormat="1" ht="22.5">
      <c r="A133" s="39">
        <v>800</v>
      </c>
      <c r="B133" s="84">
        <v>1329001</v>
      </c>
      <c r="C133" s="85" t="s">
        <v>321</v>
      </c>
      <c r="D133" s="86" t="s">
        <v>322</v>
      </c>
      <c r="E133" s="87" t="s">
        <v>38</v>
      </c>
      <c r="F133" s="88" t="s">
        <v>323</v>
      </c>
      <c r="G133" s="44" t="s">
        <v>36</v>
      </c>
      <c r="H133" s="53">
        <v>675.4</v>
      </c>
      <c r="I133" s="110"/>
      <c r="J133" s="98">
        <v>665.13</v>
      </c>
      <c r="K133" s="55">
        <f t="shared" si="5"/>
        <v>0</v>
      </c>
      <c r="L133" s="56">
        <f t="shared" si="4"/>
        <v>0</v>
      </c>
      <c r="M133" s="29">
        <v>3</v>
      </c>
    </row>
    <row r="134" spans="1:13" s="19" customFormat="1" ht="22.5">
      <c r="A134" s="39">
        <v>806</v>
      </c>
      <c r="B134" s="40">
        <v>1327356</v>
      </c>
      <c r="C134" s="41" t="s">
        <v>324</v>
      </c>
      <c r="D134" s="42" t="s">
        <v>325</v>
      </c>
      <c r="E134" s="43" t="s">
        <v>256</v>
      </c>
      <c r="F134" s="43" t="s">
        <v>326</v>
      </c>
      <c r="G134" s="44" t="s">
        <v>36</v>
      </c>
      <c r="H134" s="53">
        <v>151.9</v>
      </c>
      <c r="I134" s="110"/>
      <c r="J134" s="98">
        <v>149.59</v>
      </c>
      <c r="K134" s="55">
        <f t="shared" si="5"/>
        <v>0</v>
      </c>
      <c r="L134" s="56">
        <f t="shared" si="4"/>
        <v>0</v>
      </c>
      <c r="M134" s="29">
        <v>3</v>
      </c>
    </row>
    <row r="135" spans="1:13" s="19" customFormat="1" ht="22.5">
      <c r="A135" s="39">
        <v>807</v>
      </c>
      <c r="B135" s="40">
        <v>1327355</v>
      </c>
      <c r="C135" s="41" t="s">
        <v>324</v>
      </c>
      <c r="D135" s="42" t="s">
        <v>325</v>
      </c>
      <c r="E135" s="43" t="s">
        <v>256</v>
      </c>
      <c r="F135" s="43" t="s">
        <v>327</v>
      </c>
      <c r="G135" s="44" t="s">
        <v>36</v>
      </c>
      <c r="H135" s="53">
        <v>151.9</v>
      </c>
      <c r="I135" s="110"/>
      <c r="J135" s="98">
        <v>149.59</v>
      </c>
      <c r="K135" s="55">
        <f aca="true" t="shared" si="6" ref="K135:K166">J135*I135</f>
        <v>0</v>
      </c>
      <c r="L135" s="56">
        <f t="shared" si="4"/>
        <v>0</v>
      </c>
      <c r="M135" s="29">
        <v>3</v>
      </c>
    </row>
    <row r="136" spans="1:13" s="19" customFormat="1" ht="22.5">
      <c r="A136" s="39">
        <v>812</v>
      </c>
      <c r="B136" s="45">
        <v>1025859</v>
      </c>
      <c r="C136" s="46" t="s">
        <v>328</v>
      </c>
      <c r="D136" s="47" t="s">
        <v>329</v>
      </c>
      <c r="E136" s="48" t="s">
        <v>256</v>
      </c>
      <c r="F136" s="48" t="s">
        <v>330</v>
      </c>
      <c r="G136" s="44" t="s">
        <v>36</v>
      </c>
      <c r="H136" s="54">
        <v>391.1</v>
      </c>
      <c r="I136" s="110"/>
      <c r="J136" s="97">
        <v>387.19</v>
      </c>
      <c r="K136" s="55">
        <f t="shared" si="6"/>
        <v>0</v>
      </c>
      <c r="L136" s="56">
        <f aca="true" t="shared" si="7" ref="L136:L199">I136*J136</f>
        <v>0</v>
      </c>
      <c r="M136" s="29">
        <v>4</v>
      </c>
    </row>
    <row r="137" spans="1:13" s="19" customFormat="1" ht="22.5">
      <c r="A137" s="39">
        <v>813</v>
      </c>
      <c r="B137" s="45">
        <v>1328230</v>
      </c>
      <c r="C137" s="46" t="s">
        <v>331</v>
      </c>
      <c r="D137" s="47" t="s">
        <v>332</v>
      </c>
      <c r="E137" s="48" t="s">
        <v>63</v>
      </c>
      <c r="F137" s="48" t="s">
        <v>333</v>
      </c>
      <c r="G137" s="44" t="s">
        <v>36</v>
      </c>
      <c r="H137" s="104">
        <v>794.5</v>
      </c>
      <c r="I137" s="110"/>
      <c r="J137" s="100">
        <v>780.99</v>
      </c>
      <c r="K137" s="55">
        <f t="shared" si="6"/>
        <v>0</v>
      </c>
      <c r="L137" s="56">
        <f t="shared" si="7"/>
        <v>0</v>
      </c>
      <c r="M137" s="29">
        <v>5</v>
      </c>
    </row>
    <row r="138" spans="1:13" s="19" customFormat="1" ht="22.5">
      <c r="A138" s="39">
        <v>845</v>
      </c>
      <c r="B138" s="45">
        <v>3048912</v>
      </c>
      <c r="C138" s="46" t="s">
        <v>334</v>
      </c>
      <c r="D138" s="47" t="s">
        <v>335</v>
      </c>
      <c r="E138" s="48" t="s">
        <v>336</v>
      </c>
      <c r="F138" s="48" t="s">
        <v>337</v>
      </c>
      <c r="G138" s="44" t="s">
        <v>36</v>
      </c>
      <c r="H138" s="54">
        <v>5947.1</v>
      </c>
      <c r="I138" s="110"/>
      <c r="J138" s="97">
        <v>5816.26</v>
      </c>
      <c r="K138" s="55">
        <f t="shared" si="6"/>
        <v>0</v>
      </c>
      <c r="L138" s="56">
        <f t="shared" si="7"/>
        <v>0</v>
      </c>
      <c r="M138" s="29">
        <v>3</v>
      </c>
    </row>
    <row r="139" spans="1:13" s="19" customFormat="1" ht="22.5">
      <c r="A139" s="39">
        <v>846</v>
      </c>
      <c r="B139" s="45">
        <v>1048913</v>
      </c>
      <c r="C139" s="46" t="s">
        <v>334</v>
      </c>
      <c r="D139" s="47" t="s">
        <v>335</v>
      </c>
      <c r="E139" s="48" t="s">
        <v>63</v>
      </c>
      <c r="F139" s="48" t="s">
        <v>338</v>
      </c>
      <c r="G139" s="44" t="s">
        <v>36</v>
      </c>
      <c r="H139" s="54">
        <v>4618.1</v>
      </c>
      <c r="I139" s="110"/>
      <c r="J139" s="97">
        <v>4516.5</v>
      </c>
      <c r="K139" s="55">
        <f t="shared" si="6"/>
        <v>0</v>
      </c>
      <c r="L139" s="56">
        <f t="shared" si="7"/>
        <v>0</v>
      </c>
      <c r="M139" s="29">
        <v>3</v>
      </c>
    </row>
    <row r="140" spans="1:13" s="19" customFormat="1" ht="22.5">
      <c r="A140" s="39">
        <v>847</v>
      </c>
      <c r="B140" s="45">
        <v>3048915</v>
      </c>
      <c r="C140" s="46" t="s">
        <v>334</v>
      </c>
      <c r="D140" s="47" t="s">
        <v>339</v>
      </c>
      <c r="E140" s="48" t="s">
        <v>336</v>
      </c>
      <c r="F140" s="48" t="s">
        <v>337</v>
      </c>
      <c r="G140" s="44" t="s">
        <v>36</v>
      </c>
      <c r="H140" s="54">
        <v>5947.1</v>
      </c>
      <c r="I140" s="110"/>
      <c r="J140" s="97">
        <v>5816.26</v>
      </c>
      <c r="K140" s="55">
        <f t="shared" si="6"/>
        <v>0</v>
      </c>
      <c r="L140" s="56">
        <f t="shared" si="7"/>
        <v>0</v>
      </c>
      <c r="M140" s="29">
        <v>3</v>
      </c>
    </row>
    <row r="141" spans="1:13" s="19" customFormat="1" ht="22.5">
      <c r="A141" s="39">
        <v>870</v>
      </c>
      <c r="B141" s="40">
        <v>1014301</v>
      </c>
      <c r="C141" s="41" t="s">
        <v>340</v>
      </c>
      <c r="D141" s="42" t="s">
        <v>341</v>
      </c>
      <c r="E141" s="43" t="s">
        <v>38</v>
      </c>
      <c r="F141" s="43" t="s">
        <v>342</v>
      </c>
      <c r="G141" s="44" t="s">
        <v>36</v>
      </c>
      <c r="H141" s="53">
        <v>4263.5</v>
      </c>
      <c r="I141" s="110"/>
      <c r="J141" s="98">
        <v>4194.86</v>
      </c>
      <c r="K141" s="55">
        <f t="shared" si="6"/>
        <v>0</v>
      </c>
      <c r="L141" s="56">
        <f t="shared" si="7"/>
        <v>0</v>
      </c>
      <c r="M141" s="29">
        <v>2</v>
      </c>
    </row>
    <row r="142" spans="1:13" s="19" customFormat="1" ht="22.5">
      <c r="A142" s="39">
        <v>888</v>
      </c>
      <c r="B142" s="45">
        <v>1014020</v>
      </c>
      <c r="C142" s="46" t="s">
        <v>343</v>
      </c>
      <c r="D142" s="47" t="s">
        <v>344</v>
      </c>
      <c r="E142" s="48" t="s">
        <v>38</v>
      </c>
      <c r="F142" s="48" t="s">
        <v>345</v>
      </c>
      <c r="G142" s="44" t="s">
        <v>36</v>
      </c>
      <c r="H142" s="54">
        <v>2030.3</v>
      </c>
      <c r="I142" s="110"/>
      <c r="J142" s="97">
        <v>2009.79</v>
      </c>
      <c r="K142" s="55">
        <f t="shared" si="6"/>
        <v>0</v>
      </c>
      <c r="L142" s="56">
        <f t="shared" si="7"/>
        <v>0</v>
      </c>
      <c r="M142" s="29">
        <v>3</v>
      </c>
    </row>
    <row r="143" spans="1:13" s="19" customFormat="1" ht="22.5">
      <c r="A143" s="39">
        <v>892</v>
      </c>
      <c r="B143" s="45">
        <v>3162325</v>
      </c>
      <c r="C143" s="46" t="s">
        <v>346</v>
      </c>
      <c r="D143" s="47" t="s">
        <v>347</v>
      </c>
      <c r="E143" s="48" t="s">
        <v>336</v>
      </c>
      <c r="F143" s="48" t="s">
        <v>348</v>
      </c>
      <c r="G143" s="44" t="s">
        <v>36</v>
      </c>
      <c r="H143" s="54">
        <v>147.5</v>
      </c>
      <c r="I143" s="110"/>
      <c r="J143" s="97">
        <v>145.13</v>
      </c>
      <c r="K143" s="55">
        <f t="shared" si="6"/>
        <v>0</v>
      </c>
      <c r="L143" s="56">
        <f t="shared" si="7"/>
        <v>0</v>
      </c>
      <c r="M143" s="29">
        <v>2</v>
      </c>
    </row>
    <row r="144" spans="1:13" s="19" customFormat="1" ht="33" customHeight="1">
      <c r="A144" s="39">
        <v>893</v>
      </c>
      <c r="B144" s="45">
        <v>3162519</v>
      </c>
      <c r="C144" s="46" t="s">
        <v>346</v>
      </c>
      <c r="D144" s="47" t="s">
        <v>349</v>
      </c>
      <c r="E144" s="48" t="s">
        <v>336</v>
      </c>
      <c r="F144" s="48" t="s">
        <v>350</v>
      </c>
      <c r="G144" s="44" t="s">
        <v>36</v>
      </c>
      <c r="H144" s="54">
        <v>147.5</v>
      </c>
      <c r="I144" s="110"/>
      <c r="J144" s="97">
        <v>145.88</v>
      </c>
      <c r="K144" s="55">
        <f t="shared" si="6"/>
        <v>0</v>
      </c>
      <c r="L144" s="56">
        <f t="shared" si="7"/>
        <v>0</v>
      </c>
      <c r="M144" s="29">
        <v>1</v>
      </c>
    </row>
    <row r="145" spans="1:13" s="19" customFormat="1" ht="22.5">
      <c r="A145" s="39">
        <v>897</v>
      </c>
      <c r="B145" s="45">
        <v>3162328</v>
      </c>
      <c r="C145" s="46" t="s">
        <v>346</v>
      </c>
      <c r="D145" s="47" t="s">
        <v>351</v>
      </c>
      <c r="E145" s="48" t="s">
        <v>336</v>
      </c>
      <c r="F145" s="48" t="s">
        <v>352</v>
      </c>
      <c r="G145" s="44" t="s">
        <v>36</v>
      </c>
      <c r="H145" s="54">
        <v>253.9</v>
      </c>
      <c r="I145" s="110"/>
      <c r="J145" s="97">
        <v>251.11</v>
      </c>
      <c r="K145" s="55">
        <f t="shared" si="6"/>
        <v>0</v>
      </c>
      <c r="L145" s="56">
        <f t="shared" si="7"/>
        <v>0</v>
      </c>
      <c r="M145" s="29">
        <v>1</v>
      </c>
    </row>
    <row r="146" spans="1:13" s="19" customFormat="1" ht="22.5">
      <c r="A146" s="39">
        <v>898</v>
      </c>
      <c r="B146" s="40">
        <v>3162329</v>
      </c>
      <c r="C146" s="41" t="s">
        <v>346</v>
      </c>
      <c r="D146" s="42" t="s">
        <v>353</v>
      </c>
      <c r="E146" s="43" t="s">
        <v>336</v>
      </c>
      <c r="F146" s="43" t="s">
        <v>354</v>
      </c>
      <c r="G146" s="44" t="s">
        <v>36</v>
      </c>
      <c r="H146" s="54">
        <v>177.7</v>
      </c>
      <c r="I146" s="110"/>
      <c r="J146" s="97">
        <v>175</v>
      </c>
      <c r="K146" s="55">
        <f t="shared" si="6"/>
        <v>0</v>
      </c>
      <c r="L146" s="56">
        <f t="shared" si="7"/>
        <v>0</v>
      </c>
      <c r="M146" s="29">
        <v>3</v>
      </c>
    </row>
    <row r="147" spans="1:13" s="19" customFormat="1" ht="22.5">
      <c r="A147" s="39">
        <v>912</v>
      </c>
      <c r="B147" s="40">
        <v>1059000</v>
      </c>
      <c r="C147" s="41" t="s">
        <v>355</v>
      </c>
      <c r="D147" s="42" t="s">
        <v>356</v>
      </c>
      <c r="E147" s="43" t="s">
        <v>38</v>
      </c>
      <c r="F147" s="43" t="s">
        <v>326</v>
      </c>
      <c r="G147" s="44" t="s">
        <v>36</v>
      </c>
      <c r="H147" s="53">
        <v>482.2</v>
      </c>
      <c r="I147" s="110"/>
      <c r="J147" s="98">
        <v>474.87</v>
      </c>
      <c r="K147" s="55">
        <f t="shared" si="6"/>
        <v>0</v>
      </c>
      <c r="L147" s="56">
        <f t="shared" si="7"/>
        <v>0</v>
      </c>
      <c r="M147" s="29">
        <v>4</v>
      </c>
    </row>
    <row r="148" spans="1:13" s="19" customFormat="1" ht="22.5">
      <c r="A148" s="39">
        <v>941</v>
      </c>
      <c r="B148" s="45">
        <v>1087530</v>
      </c>
      <c r="C148" s="46" t="s">
        <v>357</v>
      </c>
      <c r="D148" s="47" t="s">
        <v>358</v>
      </c>
      <c r="E148" s="48" t="s">
        <v>256</v>
      </c>
      <c r="F148" s="48" t="s">
        <v>359</v>
      </c>
      <c r="G148" s="44" t="s">
        <v>36</v>
      </c>
      <c r="H148" s="54">
        <v>183.2</v>
      </c>
      <c r="I148" s="110"/>
      <c r="J148" s="97">
        <v>180.42</v>
      </c>
      <c r="K148" s="55">
        <f t="shared" si="6"/>
        <v>0</v>
      </c>
      <c r="L148" s="56">
        <f t="shared" si="7"/>
        <v>0</v>
      </c>
      <c r="M148" s="29">
        <v>4</v>
      </c>
    </row>
    <row r="149" spans="1:13" s="19" customFormat="1" ht="33.75">
      <c r="A149" s="39">
        <v>944</v>
      </c>
      <c r="B149" s="45">
        <v>1087553</v>
      </c>
      <c r="C149" s="46" t="s">
        <v>357</v>
      </c>
      <c r="D149" s="47" t="s">
        <v>358</v>
      </c>
      <c r="E149" s="48" t="s">
        <v>44</v>
      </c>
      <c r="F149" s="48" t="s">
        <v>360</v>
      </c>
      <c r="G149" s="44" t="s">
        <v>36</v>
      </c>
      <c r="H149" s="54">
        <v>163.5</v>
      </c>
      <c r="I149" s="110"/>
      <c r="J149" s="97">
        <v>161.01</v>
      </c>
      <c r="K149" s="55">
        <f t="shared" si="6"/>
        <v>0</v>
      </c>
      <c r="L149" s="56">
        <f t="shared" si="7"/>
        <v>0</v>
      </c>
      <c r="M149" s="29">
        <v>4</v>
      </c>
    </row>
    <row r="150" spans="1:13" s="19" customFormat="1" ht="33.75">
      <c r="A150" s="39">
        <v>945</v>
      </c>
      <c r="B150" s="62">
        <v>1087456</v>
      </c>
      <c r="C150" s="89" t="s">
        <v>361</v>
      </c>
      <c r="D150" s="79" t="s">
        <v>362</v>
      </c>
      <c r="E150" s="80" t="s">
        <v>44</v>
      </c>
      <c r="F150" s="80" t="s">
        <v>45</v>
      </c>
      <c r="G150" s="44" t="s">
        <v>36</v>
      </c>
      <c r="H150" s="105">
        <v>1841.7</v>
      </c>
      <c r="I150" s="110"/>
      <c r="J150" s="99">
        <v>1813.71</v>
      </c>
      <c r="K150" s="55">
        <f t="shared" si="6"/>
        <v>0</v>
      </c>
      <c r="L150" s="56">
        <f t="shared" si="7"/>
        <v>0</v>
      </c>
      <c r="M150" s="29">
        <v>4</v>
      </c>
    </row>
    <row r="151" spans="1:13" s="19" customFormat="1" ht="33.75">
      <c r="A151" s="39">
        <v>946</v>
      </c>
      <c r="B151" s="62">
        <v>1087457</v>
      </c>
      <c r="C151" s="89" t="s">
        <v>361</v>
      </c>
      <c r="D151" s="79" t="s">
        <v>362</v>
      </c>
      <c r="E151" s="80" t="s">
        <v>44</v>
      </c>
      <c r="F151" s="80" t="s">
        <v>220</v>
      </c>
      <c r="G151" s="44" t="s">
        <v>36</v>
      </c>
      <c r="H151" s="105">
        <v>3631.7</v>
      </c>
      <c r="I151" s="110"/>
      <c r="J151" s="99">
        <v>3576.5</v>
      </c>
      <c r="K151" s="55">
        <f t="shared" si="6"/>
        <v>0</v>
      </c>
      <c r="L151" s="56">
        <f t="shared" si="7"/>
        <v>0</v>
      </c>
      <c r="M151" s="29">
        <v>4</v>
      </c>
    </row>
    <row r="152" spans="1:13" s="19" customFormat="1" ht="33.75">
      <c r="A152" s="39">
        <v>947</v>
      </c>
      <c r="B152" s="62">
        <v>1087458</v>
      </c>
      <c r="C152" s="89" t="s">
        <v>361</v>
      </c>
      <c r="D152" s="79" t="s">
        <v>362</v>
      </c>
      <c r="E152" s="80" t="s">
        <v>44</v>
      </c>
      <c r="F152" s="80" t="s">
        <v>227</v>
      </c>
      <c r="G152" s="44" t="s">
        <v>36</v>
      </c>
      <c r="H152" s="105">
        <v>4686.1</v>
      </c>
      <c r="I152" s="110"/>
      <c r="J152" s="99">
        <v>4614.87</v>
      </c>
      <c r="K152" s="55">
        <f t="shared" si="6"/>
        <v>0</v>
      </c>
      <c r="L152" s="56">
        <f t="shared" si="7"/>
        <v>0</v>
      </c>
      <c r="M152" s="29">
        <v>4</v>
      </c>
    </row>
    <row r="153" spans="1:13" s="19" customFormat="1" ht="22.5">
      <c r="A153" s="39">
        <v>948</v>
      </c>
      <c r="B153" s="62">
        <v>1087453</v>
      </c>
      <c r="C153" s="89" t="s">
        <v>361</v>
      </c>
      <c r="D153" s="79" t="s">
        <v>363</v>
      </c>
      <c r="E153" s="80" t="s">
        <v>38</v>
      </c>
      <c r="F153" s="80" t="s">
        <v>45</v>
      </c>
      <c r="G153" s="44" t="s">
        <v>36</v>
      </c>
      <c r="H153" s="106">
        <v>1943.9</v>
      </c>
      <c r="I153" s="110"/>
      <c r="J153" s="101">
        <v>1914.35</v>
      </c>
      <c r="K153" s="55">
        <f t="shared" si="6"/>
        <v>0</v>
      </c>
      <c r="L153" s="56">
        <f t="shared" si="7"/>
        <v>0</v>
      </c>
      <c r="M153" s="29">
        <v>3</v>
      </c>
    </row>
    <row r="154" spans="1:13" s="19" customFormat="1" ht="22.5">
      <c r="A154" s="39">
        <v>953</v>
      </c>
      <c r="B154" s="45">
        <v>1084210</v>
      </c>
      <c r="C154" s="46" t="s">
        <v>364</v>
      </c>
      <c r="D154" s="47" t="s">
        <v>365</v>
      </c>
      <c r="E154" s="48" t="s">
        <v>63</v>
      </c>
      <c r="F154" s="48" t="s">
        <v>366</v>
      </c>
      <c r="G154" s="44" t="s">
        <v>36</v>
      </c>
      <c r="H154" s="54">
        <v>75.6</v>
      </c>
      <c r="I154" s="110"/>
      <c r="J154" s="97">
        <v>74.45</v>
      </c>
      <c r="K154" s="55">
        <f t="shared" si="6"/>
        <v>0</v>
      </c>
      <c r="L154" s="56">
        <f t="shared" si="7"/>
        <v>0</v>
      </c>
      <c r="M154" s="29">
        <v>3</v>
      </c>
    </row>
    <row r="155" spans="1:13" s="19" customFormat="1" ht="22.5">
      <c r="A155" s="39">
        <v>956</v>
      </c>
      <c r="B155" s="45">
        <v>1084402</v>
      </c>
      <c r="C155" s="46" t="s">
        <v>367</v>
      </c>
      <c r="D155" s="47" t="s">
        <v>368</v>
      </c>
      <c r="E155" s="48" t="s">
        <v>63</v>
      </c>
      <c r="F155" s="48" t="s">
        <v>98</v>
      </c>
      <c r="G155" s="44" t="s">
        <v>36</v>
      </c>
      <c r="H155" s="54">
        <v>150</v>
      </c>
      <c r="I155" s="110"/>
      <c r="J155" s="97">
        <v>148.5</v>
      </c>
      <c r="K155" s="55">
        <f t="shared" si="6"/>
        <v>0</v>
      </c>
      <c r="L155" s="56">
        <f t="shared" si="7"/>
        <v>0</v>
      </c>
      <c r="M155" s="29">
        <v>4</v>
      </c>
    </row>
    <row r="156" spans="1:13" s="19" customFormat="1" ht="22.5">
      <c r="A156" s="39">
        <v>963</v>
      </c>
      <c r="B156" s="45">
        <v>3084501</v>
      </c>
      <c r="C156" s="46" t="s">
        <v>369</v>
      </c>
      <c r="D156" s="47" t="s">
        <v>370</v>
      </c>
      <c r="E156" s="48" t="s">
        <v>51</v>
      </c>
      <c r="F156" s="48" t="s">
        <v>371</v>
      </c>
      <c r="G156" s="44" t="s">
        <v>36</v>
      </c>
      <c r="H156" s="54">
        <v>400.7</v>
      </c>
      <c r="I156" s="110"/>
      <c r="J156" s="97">
        <v>394.25</v>
      </c>
      <c r="K156" s="55">
        <f t="shared" si="6"/>
        <v>0</v>
      </c>
      <c r="L156" s="56">
        <f t="shared" si="7"/>
        <v>0</v>
      </c>
      <c r="M156" s="29">
        <v>2</v>
      </c>
    </row>
    <row r="157" spans="1:13" s="19" customFormat="1" ht="33.75">
      <c r="A157" s="39">
        <v>964</v>
      </c>
      <c r="B157" s="45">
        <v>1084500</v>
      </c>
      <c r="C157" s="46" t="s">
        <v>372</v>
      </c>
      <c r="D157" s="47" t="s">
        <v>373</v>
      </c>
      <c r="E157" s="48" t="s">
        <v>374</v>
      </c>
      <c r="F157" s="48" t="s">
        <v>375</v>
      </c>
      <c r="G157" s="44" t="s">
        <v>36</v>
      </c>
      <c r="H157" s="54">
        <v>342.9</v>
      </c>
      <c r="I157" s="110"/>
      <c r="J157" s="97">
        <v>337.38</v>
      </c>
      <c r="K157" s="55">
        <f t="shared" si="6"/>
        <v>0</v>
      </c>
      <c r="L157" s="56">
        <f t="shared" si="7"/>
        <v>0</v>
      </c>
      <c r="M157" s="29">
        <v>2</v>
      </c>
    </row>
    <row r="158" spans="1:13" s="19" customFormat="1" ht="22.5">
      <c r="A158" s="39">
        <v>985</v>
      </c>
      <c r="B158" s="45">
        <v>3084823</v>
      </c>
      <c r="C158" s="46" t="s">
        <v>376</v>
      </c>
      <c r="D158" s="47" t="s">
        <v>377</v>
      </c>
      <c r="E158" s="48" t="s">
        <v>378</v>
      </c>
      <c r="F158" s="48" t="s">
        <v>379</v>
      </c>
      <c r="G158" s="44" t="s">
        <v>36</v>
      </c>
      <c r="H158" s="54">
        <v>3357.8</v>
      </c>
      <c r="I158" s="110"/>
      <c r="J158" s="97">
        <v>3296.69</v>
      </c>
      <c r="K158" s="55">
        <f t="shared" si="6"/>
        <v>0</v>
      </c>
      <c r="L158" s="56">
        <f t="shared" si="7"/>
        <v>0</v>
      </c>
      <c r="M158" s="29">
        <v>3</v>
      </c>
    </row>
    <row r="159" spans="1:13" s="19" customFormat="1" ht="22.5">
      <c r="A159" s="39">
        <v>1001</v>
      </c>
      <c r="B159" s="49">
        <v>1084821</v>
      </c>
      <c r="C159" s="50" t="s">
        <v>376</v>
      </c>
      <c r="D159" s="51" t="s">
        <v>377</v>
      </c>
      <c r="E159" s="52" t="s">
        <v>38</v>
      </c>
      <c r="F159" s="52" t="s">
        <v>380</v>
      </c>
      <c r="G159" s="44" t="s">
        <v>36</v>
      </c>
      <c r="H159" s="107">
        <v>884.7</v>
      </c>
      <c r="I159" s="110"/>
      <c r="J159" s="102">
        <v>868.6</v>
      </c>
      <c r="K159" s="55">
        <f t="shared" si="6"/>
        <v>0</v>
      </c>
      <c r="L159" s="56">
        <f t="shared" si="7"/>
        <v>0</v>
      </c>
      <c r="M159" s="29">
        <v>3</v>
      </c>
    </row>
    <row r="160" spans="1:13" s="19" customFormat="1" ht="22.5">
      <c r="A160" s="39">
        <v>1002</v>
      </c>
      <c r="B160" s="49">
        <v>1084820</v>
      </c>
      <c r="C160" s="50" t="s">
        <v>376</v>
      </c>
      <c r="D160" s="51" t="s">
        <v>377</v>
      </c>
      <c r="E160" s="52" t="s">
        <v>38</v>
      </c>
      <c r="F160" s="52" t="s">
        <v>381</v>
      </c>
      <c r="G160" s="44" t="s">
        <v>36</v>
      </c>
      <c r="H160" s="107">
        <v>1619.2</v>
      </c>
      <c r="I160" s="110"/>
      <c r="J160" s="102">
        <v>1589.73</v>
      </c>
      <c r="K160" s="55">
        <f t="shared" si="6"/>
        <v>0</v>
      </c>
      <c r="L160" s="56">
        <f t="shared" si="7"/>
        <v>0</v>
      </c>
      <c r="M160" s="29">
        <v>3</v>
      </c>
    </row>
    <row r="161" spans="1:13" s="19" customFormat="1" ht="22.5">
      <c r="A161" s="39">
        <v>1003</v>
      </c>
      <c r="B161" s="49">
        <v>1084822</v>
      </c>
      <c r="C161" s="50" t="s">
        <v>376</v>
      </c>
      <c r="D161" s="51" t="s">
        <v>377</v>
      </c>
      <c r="E161" s="52" t="s">
        <v>38</v>
      </c>
      <c r="F161" s="52" t="s">
        <v>382</v>
      </c>
      <c r="G161" s="44" t="s">
        <v>36</v>
      </c>
      <c r="H161" s="107">
        <v>3130.6</v>
      </c>
      <c r="I161" s="110"/>
      <c r="J161" s="102">
        <v>3073.62</v>
      </c>
      <c r="K161" s="55">
        <f t="shared" si="6"/>
        <v>0</v>
      </c>
      <c r="L161" s="56">
        <f t="shared" si="7"/>
        <v>0</v>
      </c>
      <c r="M161" s="29">
        <v>3</v>
      </c>
    </row>
    <row r="162" spans="1:13" s="19" customFormat="1" ht="22.5">
      <c r="A162" s="39">
        <v>1027</v>
      </c>
      <c r="B162" s="45">
        <v>1085350</v>
      </c>
      <c r="C162" s="46" t="s">
        <v>383</v>
      </c>
      <c r="D162" s="47" t="s">
        <v>384</v>
      </c>
      <c r="E162" s="48" t="s">
        <v>63</v>
      </c>
      <c r="F162" s="48" t="s">
        <v>385</v>
      </c>
      <c r="G162" s="44" t="s">
        <v>36</v>
      </c>
      <c r="H162" s="54">
        <v>464.5</v>
      </c>
      <c r="I162" s="110"/>
      <c r="J162" s="97">
        <v>445.69</v>
      </c>
      <c r="K162" s="55">
        <f t="shared" si="6"/>
        <v>0</v>
      </c>
      <c r="L162" s="56">
        <f t="shared" si="7"/>
        <v>0</v>
      </c>
      <c r="M162" s="29">
        <v>3</v>
      </c>
    </row>
    <row r="163" spans="1:13" s="19" customFormat="1" ht="22.5">
      <c r="A163" s="39">
        <v>1052</v>
      </c>
      <c r="B163" s="45">
        <v>1070056</v>
      </c>
      <c r="C163" s="46" t="s">
        <v>386</v>
      </c>
      <c r="D163" s="47" t="s">
        <v>387</v>
      </c>
      <c r="E163" s="48" t="s">
        <v>304</v>
      </c>
      <c r="F163" s="48" t="s">
        <v>388</v>
      </c>
      <c r="G163" s="44" t="s">
        <v>36</v>
      </c>
      <c r="H163" s="54">
        <v>104.1</v>
      </c>
      <c r="I163" s="110"/>
      <c r="J163" s="97">
        <v>103.06</v>
      </c>
      <c r="K163" s="55">
        <f t="shared" si="6"/>
        <v>0</v>
      </c>
      <c r="L163" s="56">
        <f t="shared" si="7"/>
        <v>0</v>
      </c>
      <c r="M163" s="29">
        <v>4</v>
      </c>
    </row>
    <row r="164" spans="1:13" s="19" customFormat="1" ht="22.5">
      <c r="A164" s="39">
        <v>1053</v>
      </c>
      <c r="B164" s="45">
        <v>1070850</v>
      </c>
      <c r="C164" s="46" t="s">
        <v>389</v>
      </c>
      <c r="D164" s="47" t="s">
        <v>390</v>
      </c>
      <c r="E164" s="48" t="s">
        <v>391</v>
      </c>
      <c r="F164" s="48" t="s">
        <v>392</v>
      </c>
      <c r="G164" s="44" t="s">
        <v>36</v>
      </c>
      <c r="H164" s="54">
        <v>107.9</v>
      </c>
      <c r="I164" s="110"/>
      <c r="J164" s="97">
        <v>106.26</v>
      </c>
      <c r="K164" s="55">
        <f t="shared" si="6"/>
        <v>0</v>
      </c>
      <c r="L164" s="56">
        <f t="shared" si="7"/>
        <v>0</v>
      </c>
      <c r="M164" s="29">
        <v>3</v>
      </c>
    </row>
    <row r="165" spans="1:13" s="19" customFormat="1" ht="22.5">
      <c r="A165" s="39">
        <v>1054</v>
      </c>
      <c r="B165" s="45">
        <v>1070851</v>
      </c>
      <c r="C165" s="46" t="s">
        <v>389</v>
      </c>
      <c r="D165" s="47" t="s">
        <v>390</v>
      </c>
      <c r="E165" s="48" t="s">
        <v>391</v>
      </c>
      <c r="F165" s="48" t="s">
        <v>393</v>
      </c>
      <c r="G165" s="44" t="s">
        <v>36</v>
      </c>
      <c r="H165" s="54">
        <v>370.9</v>
      </c>
      <c r="I165" s="110"/>
      <c r="J165" s="97">
        <v>365.26</v>
      </c>
      <c r="K165" s="55">
        <f t="shared" si="6"/>
        <v>0</v>
      </c>
      <c r="L165" s="56">
        <f t="shared" si="7"/>
        <v>0</v>
      </c>
      <c r="M165" s="29">
        <v>3</v>
      </c>
    </row>
    <row r="166" spans="1:13" s="19" customFormat="1" ht="22.5">
      <c r="A166" s="39">
        <v>1057</v>
      </c>
      <c r="B166" s="45">
        <v>1070841</v>
      </c>
      <c r="C166" s="46" t="s">
        <v>394</v>
      </c>
      <c r="D166" s="47" t="s">
        <v>395</v>
      </c>
      <c r="E166" s="48" t="s">
        <v>63</v>
      </c>
      <c r="F166" s="48" t="s">
        <v>43</v>
      </c>
      <c r="G166" s="44" t="s">
        <v>36</v>
      </c>
      <c r="H166" s="54">
        <v>446.3</v>
      </c>
      <c r="I166" s="110"/>
      <c r="J166" s="97">
        <v>439.52</v>
      </c>
      <c r="K166" s="55">
        <f t="shared" si="6"/>
        <v>0</v>
      </c>
      <c r="L166" s="56">
        <f t="shared" si="7"/>
        <v>0</v>
      </c>
      <c r="M166" s="29">
        <v>3</v>
      </c>
    </row>
    <row r="167" spans="1:13" s="19" customFormat="1" ht="22.5">
      <c r="A167" s="39">
        <v>1058</v>
      </c>
      <c r="B167" s="45">
        <v>1070840</v>
      </c>
      <c r="C167" s="46" t="s">
        <v>394</v>
      </c>
      <c r="D167" s="47" t="s">
        <v>395</v>
      </c>
      <c r="E167" s="48" t="s">
        <v>63</v>
      </c>
      <c r="F167" s="48" t="s">
        <v>396</v>
      </c>
      <c r="G167" s="44" t="s">
        <v>36</v>
      </c>
      <c r="H167" s="54">
        <v>219.9</v>
      </c>
      <c r="I167" s="110"/>
      <c r="J167" s="97">
        <v>216.56</v>
      </c>
      <c r="K167" s="55">
        <f aca="true" t="shared" si="8" ref="K167:K198">J167*I167</f>
        <v>0</v>
      </c>
      <c r="L167" s="56">
        <f t="shared" si="7"/>
        <v>0</v>
      </c>
      <c r="M167" s="29">
        <v>3</v>
      </c>
    </row>
    <row r="168" spans="1:13" s="19" customFormat="1" ht="22.5">
      <c r="A168" s="39">
        <v>1074</v>
      </c>
      <c r="B168" s="45">
        <v>1070025</v>
      </c>
      <c r="C168" s="46" t="s">
        <v>397</v>
      </c>
      <c r="D168" s="47" t="s">
        <v>398</v>
      </c>
      <c r="E168" s="48" t="s">
        <v>38</v>
      </c>
      <c r="F168" s="48" t="s">
        <v>191</v>
      </c>
      <c r="G168" s="44" t="s">
        <v>36</v>
      </c>
      <c r="H168" s="54">
        <v>847.3</v>
      </c>
      <c r="I168" s="110"/>
      <c r="J168" s="97">
        <v>832.9</v>
      </c>
      <c r="K168" s="55">
        <f t="shared" si="8"/>
        <v>0</v>
      </c>
      <c r="L168" s="56">
        <f t="shared" si="7"/>
        <v>0</v>
      </c>
      <c r="M168" s="29">
        <v>5</v>
      </c>
    </row>
    <row r="169" spans="1:13" s="19" customFormat="1" ht="22.5">
      <c r="A169" s="39">
        <v>1075</v>
      </c>
      <c r="B169" s="45">
        <v>1070023</v>
      </c>
      <c r="C169" s="46" t="s">
        <v>397</v>
      </c>
      <c r="D169" s="47" t="s">
        <v>398</v>
      </c>
      <c r="E169" s="48" t="s">
        <v>38</v>
      </c>
      <c r="F169" s="48" t="s">
        <v>187</v>
      </c>
      <c r="G169" s="44" t="s">
        <v>36</v>
      </c>
      <c r="H169" s="54">
        <v>1686.4</v>
      </c>
      <c r="I169" s="110"/>
      <c r="J169" s="97">
        <v>1657.73</v>
      </c>
      <c r="K169" s="55">
        <f t="shared" si="8"/>
        <v>0</v>
      </c>
      <c r="L169" s="56">
        <f t="shared" si="7"/>
        <v>0</v>
      </c>
      <c r="M169" s="29">
        <v>5</v>
      </c>
    </row>
    <row r="170" spans="1:13" s="19" customFormat="1" ht="22.5">
      <c r="A170" s="39">
        <v>1094</v>
      </c>
      <c r="B170" s="40">
        <v>1070906</v>
      </c>
      <c r="C170" s="41" t="s">
        <v>399</v>
      </c>
      <c r="D170" s="42" t="s">
        <v>400</v>
      </c>
      <c r="E170" s="43" t="s">
        <v>38</v>
      </c>
      <c r="F170" s="43" t="s">
        <v>401</v>
      </c>
      <c r="G170" s="44" t="s">
        <v>36</v>
      </c>
      <c r="H170" s="53">
        <v>597</v>
      </c>
      <c r="I170" s="110"/>
      <c r="J170" s="98">
        <v>586.85</v>
      </c>
      <c r="K170" s="55">
        <f t="shared" si="8"/>
        <v>0</v>
      </c>
      <c r="L170" s="56">
        <f t="shared" si="7"/>
        <v>0</v>
      </c>
      <c r="M170" s="29">
        <v>5</v>
      </c>
    </row>
    <row r="171" spans="1:13" s="19" customFormat="1" ht="22.5">
      <c r="A171" s="39">
        <v>1095</v>
      </c>
      <c r="B171" s="40">
        <v>1070907</v>
      </c>
      <c r="C171" s="41" t="s">
        <v>399</v>
      </c>
      <c r="D171" s="42" t="s">
        <v>400</v>
      </c>
      <c r="E171" s="43" t="s">
        <v>38</v>
      </c>
      <c r="F171" s="43" t="s">
        <v>402</v>
      </c>
      <c r="G171" s="44" t="s">
        <v>36</v>
      </c>
      <c r="H171" s="53">
        <v>1558.6</v>
      </c>
      <c r="I171" s="110"/>
      <c r="J171" s="98">
        <v>1532.1</v>
      </c>
      <c r="K171" s="55">
        <f t="shared" si="8"/>
        <v>0</v>
      </c>
      <c r="L171" s="56">
        <f t="shared" si="7"/>
        <v>0</v>
      </c>
      <c r="M171" s="29">
        <v>5</v>
      </c>
    </row>
    <row r="172" spans="1:13" s="19" customFormat="1" ht="22.5">
      <c r="A172" s="39">
        <v>1096</v>
      </c>
      <c r="B172" s="40">
        <v>1070909</v>
      </c>
      <c r="C172" s="41" t="s">
        <v>399</v>
      </c>
      <c r="D172" s="42" t="s">
        <v>400</v>
      </c>
      <c r="E172" s="43" t="s">
        <v>38</v>
      </c>
      <c r="F172" s="43" t="s">
        <v>122</v>
      </c>
      <c r="G172" s="44" t="s">
        <v>36</v>
      </c>
      <c r="H172" s="53">
        <v>2022.7</v>
      </c>
      <c r="I172" s="110"/>
      <c r="J172" s="98">
        <v>1988.31</v>
      </c>
      <c r="K172" s="55">
        <f t="shared" si="8"/>
        <v>0</v>
      </c>
      <c r="L172" s="56">
        <f t="shared" si="7"/>
        <v>0</v>
      </c>
      <c r="M172" s="29">
        <v>5</v>
      </c>
    </row>
    <row r="173" spans="1:13" s="19" customFormat="1" ht="22.5">
      <c r="A173" s="39">
        <v>1136</v>
      </c>
      <c r="B173" s="45">
        <v>1071122</v>
      </c>
      <c r="C173" s="46" t="s">
        <v>403</v>
      </c>
      <c r="D173" s="47" t="s">
        <v>404</v>
      </c>
      <c r="E173" s="48" t="s">
        <v>63</v>
      </c>
      <c r="F173" s="48" t="s">
        <v>43</v>
      </c>
      <c r="G173" s="44" t="s">
        <v>36</v>
      </c>
      <c r="H173" s="54">
        <v>139.1</v>
      </c>
      <c r="I173" s="110"/>
      <c r="J173" s="97">
        <v>134.93</v>
      </c>
      <c r="K173" s="55">
        <f t="shared" si="8"/>
        <v>0</v>
      </c>
      <c r="L173" s="56">
        <f t="shared" si="7"/>
        <v>0</v>
      </c>
      <c r="M173" s="29">
        <v>4</v>
      </c>
    </row>
    <row r="174" spans="1:13" s="19" customFormat="1" ht="22.5">
      <c r="A174" s="39">
        <v>1137</v>
      </c>
      <c r="B174" s="45">
        <v>1071701</v>
      </c>
      <c r="C174" s="46" t="s">
        <v>403</v>
      </c>
      <c r="D174" s="47" t="s">
        <v>405</v>
      </c>
      <c r="E174" s="48" t="s">
        <v>63</v>
      </c>
      <c r="F174" s="48" t="s">
        <v>42</v>
      </c>
      <c r="G174" s="44" t="s">
        <v>36</v>
      </c>
      <c r="H174" s="54">
        <v>92.8</v>
      </c>
      <c r="I174" s="110"/>
      <c r="J174" s="97">
        <v>91.39</v>
      </c>
      <c r="K174" s="55">
        <f t="shared" si="8"/>
        <v>0</v>
      </c>
      <c r="L174" s="56">
        <f t="shared" si="7"/>
        <v>0</v>
      </c>
      <c r="M174" s="29">
        <v>3</v>
      </c>
    </row>
    <row r="175" spans="1:13" s="19" customFormat="1" ht="22.5">
      <c r="A175" s="39">
        <v>1138</v>
      </c>
      <c r="B175" s="45">
        <v>1071702</v>
      </c>
      <c r="C175" s="46" t="s">
        <v>403</v>
      </c>
      <c r="D175" s="47" t="s">
        <v>405</v>
      </c>
      <c r="E175" s="48" t="s">
        <v>63</v>
      </c>
      <c r="F175" s="48" t="s">
        <v>43</v>
      </c>
      <c r="G175" s="44" t="s">
        <v>36</v>
      </c>
      <c r="H175" s="54">
        <v>139.1</v>
      </c>
      <c r="I175" s="110"/>
      <c r="J175" s="97">
        <v>136.99</v>
      </c>
      <c r="K175" s="55">
        <f t="shared" si="8"/>
        <v>0</v>
      </c>
      <c r="L175" s="56">
        <f t="shared" si="7"/>
        <v>0</v>
      </c>
      <c r="M175" s="29">
        <v>3</v>
      </c>
    </row>
    <row r="176" spans="1:13" s="19" customFormat="1" ht="22.5">
      <c r="A176" s="39">
        <v>1144</v>
      </c>
      <c r="B176" s="40">
        <v>1071720</v>
      </c>
      <c r="C176" s="41" t="s">
        <v>406</v>
      </c>
      <c r="D176" s="42" t="s">
        <v>407</v>
      </c>
      <c r="E176" s="43" t="s">
        <v>63</v>
      </c>
      <c r="F176" s="43" t="s">
        <v>408</v>
      </c>
      <c r="G176" s="44" t="s">
        <v>36</v>
      </c>
      <c r="H176" s="53">
        <v>71</v>
      </c>
      <c r="I176" s="110"/>
      <c r="J176" s="98">
        <v>69.92</v>
      </c>
      <c r="K176" s="55">
        <f t="shared" si="8"/>
        <v>0</v>
      </c>
      <c r="L176" s="56">
        <f t="shared" si="7"/>
        <v>0</v>
      </c>
      <c r="M176" s="29">
        <v>3</v>
      </c>
    </row>
    <row r="177" spans="1:13" s="19" customFormat="1" ht="22.5">
      <c r="A177" s="39">
        <v>1146</v>
      </c>
      <c r="B177" s="40">
        <v>1071722</v>
      </c>
      <c r="C177" s="41" t="s">
        <v>406</v>
      </c>
      <c r="D177" s="42" t="s">
        <v>407</v>
      </c>
      <c r="E177" s="43" t="s">
        <v>63</v>
      </c>
      <c r="F177" s="43" t="s">
        <v>409</v>
      </c>
      <c r="G177" s="44" t="s">
        <v>36</v>
      </c>
      <c r="H177" s="53">
        <v>87</v>
      </c>
      <c r="I177" s="110"/>
      <c r="J177" s="98">
        <v>85.68</v>
      </c>
      <c r="K177" s="55">
        <f t="shared" si="8"/>
        <v>0</v>
      </c>
      <c r="L177" s="56">
        <f t="shared" si="7"/>
        <v>0</v>
      </c>
      <c r="M177" s="29">
        <v>3</v>
      </c>
    </row>
    <row r="178" spans="1:13" s="19" customFormat="1" ht="22.5">
      <c r="A178" s="39">
        <v>1172</v>
      </c>
      <c r="B178" s="45">
        <v>1072700</v>
      </c>
      <c r="C178" s="46" t="s">
        <v>410</v>
      </c>
      <c r="D178" s="47" t="s">
        <v>411</v>
      </c>
      <c r="E178" s="48" t="s">
        <v>256</v>
      </c>
      <c r="F178" s="48" t="s">
        <v>245</v>
      </c>
      <c r="G178" s="44" t="s">
        <v>36</v>
      </c>
      <c r="H178" s="54">
        <v>342.3</v>
      </c>
      <c r="I178" s="110"/>
      <c r="J178" s="97">
        <v>330.32</v>
      </c>
      <c r="K178" s="55">
        <f t="shared" si="8"/>
        <v>0</v>
      </c>
      <c r="L178" s="56">
        <f t="shared" si="7"/>
        <v>0</v>
      </c>
      <c r="M178" s="29">
        <v>4</v>
      </c>
    </row>
    <row r="179" spans="1:13" s="19" customFormat="1" ht="22.5">
      <c r="A179" s="39">
        <v>1173</v>
      </c>
      <c r="B179" s="45">
        <v>1072930</v>
      </c>
      <c r="C179" s="46" t="s">
        <v>410</v>
      </c>
      <c r="D179" s="47" t="s">
        <v>412</v>
      </c>
      <c r="E179" s="48" t="s">
        <v>63</v>
      </c>
      <c r="F179" s="48" t="s">
        <v>245</v>
      </c>
      <c r="G179" s="44" t="s">
        <v>36</v>
      </c>
      <c r="H179" s="54">
        <v>342.3</v>
      </c>
      <c r="I179" s="110"/>
      <c r="J179" s="97">
        <v>337.1</v>
      </c>
      <c r="K179" s="55">
        <f t="shared" si="8"/>
        <v>0</v>
      </c>
      <c r="L179" s="56">
        <f t="shared" si="7"/>
        <v>0</v>
      </c>
      <c r="M179" s="29">
        <v>3</v>
      </c>
    </row>
    <row r="180" spans="1:13" s="19" customFormat="1" ht="22.5">
      <c r="A180" s="39">
        <v>1201</v>
      </c>
      <c r="B180" s="90">
        <v>1072026</v>
      </c>
      <c r="C180" s="89" t="s">
        <v>413</v>
      </c>
      <c r="D180" s="79" t="s">
        <v>414</v>
      </c>
      <c r="E180" s="80" t="s">
        <v>38</v>
      </c>
      <c r="F180" s="91" t="s">
        <v>366</v>
      </c>
      <c r="G180" s="44" t="s">
        <v>36</v>
      </c>
      <c r="H180" s="105">
        <v>416.3</v>
      </c>
      <c r="I180" s="110"/>
      <c r="J180" s="99">
        <v>412.14</v>
      </c>
      <c r="K180" s="55">
        <f t="shared" si="8"/>
        <v>0</v>
      </c>
      <c r="L180" s="56">
        <f t="shared" si="7"/>
        <v>0</v>
      </c>
      <c r="M180" s="29">
        <v>4</v>
      </c>
    </row>
    <row r="181" spans="1:13" s="19" customFormat="1" ht="22.5">
      <c r="A181" s="39">
        <v>1207</v>
      </c>
      <c r="B181" s="40">
        <v>1072861</v>
      </c>
      <c r="C181" s="41" t="s">
        <v>415</v>
      </c>
      <c r="D181" s="42" t="s">
        <v>416</v>
      </c>
      <c r="E181" s="43" t="s">
        <v>38</v>
      </c>
      <c r="F181" s="43" t="s">
        <v>417</v>
      </c>
      <c r="G181" s="44" t="s">
        <v>36</v>
      </c>
      <c r="H181" s="53">
        <v>289</v>
      </c>
      <c r="I181" s="110"/>
      <c r="J181" s="98">
        <v>284.09</v>
      </c>
      <c r="K181" s="55">
        <f t="shared" si="8"/>
        <v>0</v>
      </c>
      <c r="L181" s="56">
        <f t="shared" si="7"/>
        <v>0</v>
      </c>
      <c r="M181" s="29">
        <v>5</v>
      </c>
    </row>
    <row r="182" spans="1:13" s="19" customFormat="1" ht="22.5">
      <c r="A182" s="39">
        <v>1234</v>
      </c>
      <c r="B182" s="40">
        <v>1079041</v>
      </c>
      <c r="C182" s="41" t="s">
        <v>418</v>
      </c>
      <c r="D182" s="42" t="s">
        <v>419</v>
      </c>
      <c r="E182" s="43" t="s">
        <v>38</v>
      </c>
      <c r="F182" s="43" t="s">
        <v>191</v>
      </c>
      <c r="G182" s="44" t="s">
        <v>36</v>
      </c>
      <c r="H182" s="53">
        <v>875.5</v>
      </c>
      <c r="I182" s="110"/>
      <c r="J182" s="98">
        <v>860.62</v>
      </c>
      <c r="K182" s="55">
        <f t="shared" si="8"/>
        <v>0</v>
      </c>
      <c r="L182" s="56">
        <f t="shared" si="7"/>
        <v>0</v>
      </c>
      <c r="M182" s="29">
        <v>5</v>
      </c>
    </row>
    <row r="183" spans="1:13" s="19" customFormat="1" ht="22.5">
      <c r="A183" s="39">
        <v>1235</v>
      </c>
      <c r="B183" s="40">
        <v>1079035</v>
      </c>
      <c r="C183" s="41" t="s">
        <v>418</v>
      </c>
      <c r="D183" s="42" t="s">
        <v>419</v>
      </c>
      <c r="E183" s="43" t="s">
        <v>38</v>
      </c>
      <c r="F183" s="43" t="s">
        <v>187</v>
      </c>
      <c r="G183" s="44" t="s">
        <v>36</v>
      </c>
      <c r="H183" s="53">
        <v>1170.3</v>
      </c>
      <c r="I183" s="110"/>
      <c r="J183" s="98">
        <v>1150.4</v>
      </c>
      <c r="K183" s="55">
        <f t="shared" si="8"/>
        <v>0</v>
      </c>
      <c r="L183" s="56">
        <f t="shared" si="7"/>
        <v>0</v>
      </c>
      <c r="M183" s="29">
        <v>5</v>
      </c>
    </row>
    <row r="184" spans="1:13" s="19" customFormat="1" ht="22.5">
      <c r="A184" s="39">
        <v>1253</v>
      </c>
      <c r="B184" s="40">
        <v>1079033</v>
      </c>
      <c r="C184" s="41" t="s">
        <v>420</v>
      </c>
      <c r="D184" s="42" t="s">
        <v>421</v>
      </c>
      <c r="E184" s="43" t="s">
        <v>38</v>
      </c>
      <c r="F184" s="43" t="s">
        <v>187</v>
      </c>
      <c r="G184" s="44" t="s">
        <v>36</v>
      </c>
      <c r="H184" s="53">
        <v>710.9</v>
      </c>
      <c r="I184" s="110"/>
      <c r="J184" s="98">
        <v>698.81</v>
      </c>
      <c r="K184" s="55">
        <f t="shared" si="8"/>
        <v>0</v>
      </c>
      <c r="L184" s="56">
        <f t="shared" si="7"/>
        <v>0</v>
      </c>
      <c r="M184" s="29">
        <v>5</v>
      </c>
    </row>
    <row r="185" spans="1:13" s="19" customFormat="1" ht="22.5">
      <c r="A185" s="39">
        <v>1254</v>
      </c>
      <c r="B185" s="40">
        <v>1079028</v>
      </c>
      <c r="C185" s="41" t="s">
        <v>420</v>
      </c>
      <c r="D185" s="42" t="s">
        <v>421</v>
      </c>
      <c r="E185" s="43" t="s">
        <v>38</v>
      </c>
      <c r="F185" s="43" t="s">
        <v>422</v>
      </c>
      <c r="G185" s="44" t="s">
        <v>36</v>
      </c>
      <c r="H185" s="53">
        <v>1421.8</v>
      </c>
      <c r="I185" s="110"/>
      <c r="J185" s="98">
        <v>1397.63</v>
      </c>
      <c r="K185" s="55">
        <f t="shared" si="8"/>
        <v>0</v>
      </c>
      <c r="L185" s="56">
        <f t="shared" si="7"/>
        <v>0</v>
      </c>
      <c r="M185" s="29">
        <v>5</v>
      </c>
    </row>
    <row r="186" spans="1:13" s="19" customFormat="1" ht="22.5">
      <c r="A186" s="39">
        <v>1257</v>
      </c>
      <c r="B186" s="45">
        <v>1075091</v>
      </c>
      <c r="C186" s="46" t="s">
        <v>423</v>
      </c>
      <c r="D186" s="47" t="s">
        <v>424</v>
      </c>
      <c r="E186" s="48" t="s">
        <v>63</v>
      </c>
      <c r="F186" s="48" t="s">
        <v>425</v>
      </c>
      <c r="G186" s="44" t="s">
        <v>36</v>
      </c>
      <c r="H186" s="54">
        <v>161.1</v>
      </c>
      <c r="I186" s="110"/>
      <c r="J186" s="97">
        <v>158.51</v>
      </c>
      <c r="K186" s="55">
        <f t="shared" si="8"/>
        <v>0</v>
      </c>
      <c r="L186" s="56">
        <f t="shared" si="7"/>
        <v>0</v>
      </c>
      <c r="M186" s="29">
        <v>2</v>
      </c>
    </row>
    <row r="187" spans="1:13" s="19" customFormat="1" ht="22.5">
      <c r="A187" s="39">
        <v>1267</v>
      </c>
      <c r="B187" s="45">
        <v>1029082</v>
      </c>
      <c r="C187" s="46" t="s">
        <v>426</v>
      </c>
      <c r="D187" s="47" t="s">
        <v>427</v>
      </c>
      <c r="E187" s="48" t="s">
        <v>38</v>
      </c>
      <c r="F187" s="48" t="s">
        <v>428</v>
      </c>
      <c r="G187" s="44" t="s">
        <v>36</v>
      </c>
      <c r="H187" s="54">
        <v>221.7</v>
      </c>
      <c r="I187" s="110"/>
      <c r="J187" s="97">
        <v>219.48</v>
      </c>
      <c r="K187" s="55">
        <f t="shared" si="8"/>
        <v>0</v>
      </c>
      <c r="L187" s="56">
        <f t="shared" si="7"/>
        <v>0</v>
      </c>
      <c r="M187" s="29">
        <v>4</v>
      </c>
    </row>
    <row r="188" spans="1:13" s="19" customFormat="1" ht="33.75">
      <c r="A188" s="39">
        <v>1317</v>
      </c>
      <c r="B188" s="45">
        <v>7114744</v>
      </c>
      <c r="C188" s="46" t="s">
        <v>429</v>
      </c>
      <c r="D188" s="47" t="s">
        <v>430</v>
      </c>
      <c r="E188" s="48" t="s">
        <v>431</v>
      </c>
      <c r="F188" s="48" t="s">
        <v>432</v>
      </c>
      <c r="G188" s="44" t="s">
        <v>36</v>
      </c>
      <c r="H188" s="54">
        <v>1854.6</v>
      </c>
      <c r="I188" s="110"/>
      <c r="J188" s="97">
        <v>1820.85</v>
      </c>
      <c r="K188" s="55">
        <f t="shared" si="8"/>
        <v>0</v>
      </c>
      <c r="L188" s="56">
        <f t="shared" si="7"/>
        <v>0</v>
      </c>
      <c r="M188" s="29">
        <v>3</v>
      </c>
    </row>
    <row r="189" spans="1:13" s="19" customFormat="1" ht="33.75">
      <c r="A189" s="39">
        <v>1318</v>
      </c>
      <c r="B189" s="45">
        <v>7114741</v>
      </c>
      <c r="C189" s="46" t="s">
        <v>429</v>
      </c>
      <c r="D189" s="47" t="s">
        <v>430</v>
      </c>
      <c r="E189" s="48" t="s">
        <v>431</v>
      </c>
      <c r="F189" s="48" t="s">
        <v>433</v>
      </c>
      <c r="G189" s="44" t="s">
        <v>36</v>
      </c>
      <c r="H189" s="54">
        <v>2580.8</v>
      </c>
      <c r="I189" s="110"/>
      <c r="J189" s="97">
        <v>2533.83</v>
      </c>
      <c r="K189" s="55">
        <f t="shared" si="8"/>
        <v>0</v>
      </c>
      <c r="L189" s="56">
        <f t="shared" si="7"/>
        <v>0</v>
      </c>
      <c r="M189" s="29">
        <v>3</v>
      </c>
    </row>
    <row r="190" spans="1:13" s="19" customFormat="1" ht="45">
      <c r="A190" s="39">
        <v>1327</v>
      </c>
      <c r="B190" s="45">
        <v>1114220</v>
      </c>
      <c r="C190" s="46" t="s">
        <v>434</v>
      </c>
      <c r="D190" s="47" t="s">
        <v>435</v>
      </c>
      <c r="E190" s="48" t="s">
        <v>47</v>
      </c>
      <c r="F190" s="48" t="s">
        <v>436</v>
      </c>
      <c r="G190" s="44" t="s">
        <v>36</v>
      </c>
      <c r="H190" s="54">
        <v>171.5</v>
      </c>
      <c r="I190" s="110"/>
      <c r="J190" s="97">
        <v>168.58</v>
      </c>
      <c r="K190" s="55">
        <f t="shared" si="8"/>
        <v>0</v>
      </c>
      <c r="L190" s="56">
        <f t="shared" si="7"/>
        <v>0</v>
      </c>
      <c r="M190" s="29">
        <v>5</v>
      </c>
    </row>
    <row r="191" spans="1:13" s="19" customFormat="1" ht="45">
      <c r="A191" s="39">
        <v>1328</v>
      </c>
      <c r="B191" s="45">
        <v>1114221</v>
      </c>
      <c r="C191" s="46" t="s">
        <v>434</v>
      </c>
      <c r="D191" s="47" t="s">
        <v>435</v>
      </c>
      <c r="E191" s="48" t="s">
        <v>47</v>
      </c>
      <c r="F191" s="48" t="s">
        <v>437</v>
      </c>
      <c r="G191" s="44" t="s">
        <v>36</v>
      </c>
      <c r="H191" s="54">
        <v>341.6</v>
      </c>
      <c r="I191" s="110"/>
      <c r="J191" s="97">
        <v>335.79</v>
      </c>
      <c r="K191" s="55">
        <f t="shared" si="8"/>
        <v>0</v>
      </c>
      <c r="L191" s="56">
        <f t="shared" si="7"/>
        <v>0</v>
      </c>
      <c r="M191" s="29">
        <v>5</v>
      </c>
    </row>
    <row r="192" spans="1:13" s="19" customFormat="1" ht="22.5">
      <c r="A192" s="39">
        <v>1335</v>
      </c>
      <c r="B192" s="45">
        <v>1114552</v>
      </c>
      <c r="C192" s="46" t="s">
        <v>438</v>
      </c>
      <c r="D192" s="92" t="s">
        <v>439</v>
      </c>
      <c r="E192" s="48" t="s">
        <v>440</v>
      </c>
      <c r="F192" s="48" t="s">
        <v>441</v>
      </c>
      <c r="G192" s="44" t="s">
        <v>36</v>
      </c>
      <c r="H192" s="54">
        <v>1085</v>
      </c>
      <c r="I192" s="110"/>
      <c r="J192" s="97">
        <v>1074.26</v>
      </c>
      <c r="K192" s="55">
        <f t="shared" si="8"/>
        <v>0</v>
      </c>
      <c r="L192" s="56">
        <f t="shared" si="7"/>
        <v>0</v>
      </c>
      <c r="M192" s="29">
        <v>4</v>
      </c>
    </row>
    <row r="193" spans="1:13" s="19" customFormat="1" ht="22.5">
      <c r="A193" s="39">
        <v>1336</v>
      </c>
      <c r="B193" s="45">
        <v>1114553</v>
      </c>
      <c r="C193" s="46" t="s">
        <v>438</v>
      </c>
      <c r="D193" s="47" t="s">
        <v>439</v>
      </c>
      <c r="E193" s="48" t="s">
        <v>440</v>
      </c>
      <c r="F193" s="48" t="s">
        <v>191</v>
      </c>
      <c r="G193" s="44" t="s">
        <v>36</v>
      </c>
      <c r="H193" s="54">
        <v>741.3</v>
      </c>
      <c r="I193" s="110"/>
      <c r="J193" s="97">
        <v>733.96</v>
      </c>
      <c r="K193" s="55">
        <f t="shared" si="8"/>
        <v>0</v>
      </c>
      <c r="L193" s="56">
        <f t="shared" si="7"/>
        <v>0</v>
      </c>
      <c r="M193" s="29">
        <v>4</v>
      </c>
    </row>
    <row r="194" spans="1:13" s="19" customFormat="1" ht="22.5">
      <c r="A194" s="39">
        <v>1337</v>
      </c>
      <c r="B194" s="45">
        <v>1114554</v>
      </c>
      <c r="C194" s="46" t="s">
        <v>438</v>
      </c>
      <c r="D194" s="47" t="s">
        <v>439</v>
      </c>
      <c r="E194" s="48" t="s">
        <v>38</v>
      </c>
      <c r="F194" s="48" t="s">
        <v>187</v>
      </c>
      <c r="G194" s="44" t="s">
        <v>36</v>
      </c>
      <c r="H194" s="54">
        <v>679.5</v>
      </c>
      <c r="I194" s="110"/>
      <c r="J194" s="97">
        <v>672.77</v>
      </c>
      <c r="K194" s="55">
        <f t="shared" si="8"/>
        <v>0</v>
      </c>
      <c r="L194" s="56">
        <f t="shared" si="7"/>
        <v>0</v>
      </c>
      <c r="M194" s="29">
        <v>4</v>
      </c>
    </row>
    <row r="195" spans="1:13" s="19" customFormat="1" ht="22.5">
      <c r="A195" s="39">
        <v>1344</v>
      </c>
      <c r="B195" s="59">
        <v>1058318</v>
      </c>
      <c r="C195" s="93" t="s">
        <v>442</v>
      </c>
      <c r="D195" s="94" t="s">
        <v>443</v>
      </c>
      <c r="E195" s="95" t="s">
        <v>38</v>
      </c>
      <c r="F195" s="96" t="s">
        <v>444</v>
      </c>
      <c r="G195" s="44" t="s">
        <v>36</v>
      </c>
      <c r="H195" s="54">
        <v>123.4</v>
      </c>
      <c r="I195" s="110"/>
      <c r="J195" s="97">
        <v>121.52</v>
      </c>
      <c r="K195" s="55">
        <f t="shared" si="8"/>
        <v>0</v>
      </c>
      <c r="L195" s="56">
        <f t="shared" si="7"/>
        <v>0</v>
      </c>
      <c r="M195" s="29">
        <v>3</v>
      </c>
    </row>
    <row r="196" spans="1:13" s="19" customFormat="1" ht="22.5">
      <c r="A196" s="39">
        <v>1345</v>
      </c>
      <c r="B196" s="59">
        <v>1058317</v>
      </c>
      <c r="C196" s="93" t="s">
        <v>442</v>
      </c>
      <c r="D196" s="94" t="s">
        <v>443</v>
      </c>
      <c r="E196" s="95" t="s">
        <v>38</v>
      </c>
      <c r="F196" s="96" t="s">
        <v>445</v>
      </c>
      <c r="G196" s="44" t="s">
        <v>36</v>
      </c>
      <c r="H196" s="54">
        <v>246.8</v>
      </c>
      <c r="I196" s="110"/>
      <c r="J196" s="97">
        <v>243.05</v>
      </c>
      <c r="K196" s="55">
        <f t="shared" si="8"/>
        <v>0</v>
      </c>
      <c r="L196" s="56">
        <f t="shared" si="7"/>
        <v>0</v>
      </c>
      <c r="M196" s="29">
        <v>3</v>
      </c>
    </row>
    <row r="197" spans="1:13" s="19" customFormat="1" ht="22.5">
      <c r="A197" s="39">
        <v>1346</v>
      </c>
      <c r="B197" s="59">
        <v>1058047</v>
      </c>
      <c r="C197" s="93" t="s">
        <v>442</v>
      </c>
      <c r="D197" s="94" t="s">
        <v>446</v>
      </c>
      <c r="E197" s="95" t="s">
        <v>38</v>
      </c>
      <c r="F197" s="96" t="s">
        <v>447</v>
      </c>
      <c r="G197" s="44" t="s">
        <v>36</v>
      </c>
      <c r="H197" s="54">
        <v>370.2</v>
      </c>
      <c r="I197" s="110"/>
      <c r="J197" s="97">
        <v>363.46</v>
      </c>
      <c r="K197" s="55">
        <f t="shared" si="8"/>
        <v>0</v>
      </c>
      <c r="L197" s="56">
        <f t="shared" si="7"/>
        <v>0</v>
      </c>
      <c r="M197" s="29">
        <v>3</v>
      </c>
    </row>
    <row r="198" spans="1:13" s="19" customFormat="1" ht="22.5">
      <c r="A198" s="39">
        <v>1347</v>
      </c>
      <c r="B198" s="59">
        <v>2058048</v>
      </c>
      <c r="C198" s="93" t="s">
        <v>442</v>
      </c>
      <c r="D198" s="94" t="s">
        <v>446</v>
      </c>
      <c r="E198" s="95" t="s">
        <v>378</v>
      </c>
      <c r="F198" s="96" t="s">
        <v>448</v>
      </c>
      <c r="G198" s="44" t="s">
        <v>36</v>
      </c>
      <c r="H198" s="54">
        <v>491.5</v>
      </c>
      <c r="I198" s="110"/>
      <c r="J198" s="97">
        <v>482.55</v>
      </c>
      <c r="K198" s="55">
        <f t="shared" si="8"/>
        <v>0</v>
      </c>
      <c r="L198" s="56">
        <f t="shared" si="7"/>
        <v>0</v>
      </c>
      <c r="M198" s="29">
        <v>3</v>
      </c>
    </row>
    <row r="199" spans="1:13" s="19" customFormat="1" ht="22.5">
      <c r="A199" s="39">
        <v>1361</v>
      </c>
      <c r="B199" s="45">
        <v>7090010</v>
      </c>
      <c r="C199" s="46" t="s">
        <v>449</v>
      </c>
      <c r="D199" s="47" t="s">
        <v>450</v>
      </c>
      <c r="E199" s="48" t="s">
        <v>451</v>
      </c>
      <c r="F199" s="48" t="s">
        <v>452</v>
      </c>
      <c r="G199" s="44" t="s">
        <v>36</v>
      </c>
      <c r="H199" s="54">
        <v>205</v>
      </c>
      <c r="I199" s="110"/>
      <c r="J199" s="97">
        <v>201.88</v>
      </c>
      <c r="K199" s="55">
        <f aca="true" t="shared" si="9" ref="K199:K205">J199*I199</f>
        <v>0</v>
      </c>
      <c r="L199" s="56">
        <f t="shared" si="7"/>
        <v>0</v>
      </c>
      <c r="M199" s="29">
        <v>3</v>
      </c>
    </row>
    <row r="200" spans="1:13" s="19" customFormat="1" ht="22.5">
      <c r="A200" s="39">
        <v>1364</v>
      </c>
      <c r="B200" s="40">
        <v>7090813</v>
      </c>
      <c r="C200" s="41" t="s">
        <v>453</v>
      </c>
      <c r="D200" s="42" t="s">
        <v>454</v>
      </c>
      <c r="E200" s="43" t="s">
        <v>451</v>
      </c>
      <c r="F200" s="43" t="s">
        <v>455</v>
      </c>
      <c r="G200" s="44" t="s">
        <v>36</v>
      </c>
      <c r="H200" s="53">
        <v>217.7</v>
      </c>
      <c r="I200" s="110"/>
      <c r="J200" s="98">
        <v>214.39</v>
      </c>
      <c r="K200" s="55">
        <f t="shared" si="9"/>
        <v>0</v>
      </c>
      <c r="L200" s="56">
        <f aca="true" t="shared" si="10" ref="L200:L205">I200*J200</f>
        <v>0</v>
      </c>
      <c r="M200" s="29">
        <v>3</v>
      </c>
    </row>
    <row r="201" spans="1:13" s="19" customFormat="1" ht="22.5">
      <c r="A201" s="39">
        <v>1382</v>
      </c>
      <c r="B201" s="49">
        <v>7099180</v>
      </c>
      <c r="C201" s="50" t="s">
        <v>456</v>
      </c>
      <c r="D201" s="51" t="s">
        <v>457</v>
      </c>
      <c r="E201" s="52" t="s">
        <v>451</v>
      </c>
      <c r="F201" s="52" t="s">
        <v>458</v>
      </c>
      <c r="G201" s="44" t="s">
        <v>36</v>
      </c>
      <c r="H201" s="54">
        <v>405.6</v>
      </c>
      <c r="I201" s="110"/>
      <c r="J201" s="97">
        <v>398.22</v>
      </c>
      <c r="K201" s="55">
        <f t="shared" si="9"/>
        <v>0</v>
      </c>
      <c r="L201" s="56">
        <f t="shared" si="10"/>
        <v>0</v>
      </c>
      <c r="M201" s="29">
        <v>3</v>
      </c>
    </row>
    <row r="202" spans="1:13" s="19" customFormat="1" ht="22.5">
      <c r="A202" s="39">
        <v>1389</v>
      </c>
      <c r="B202" s="45">
        <v>7099149</v>
      </c>
      <c r="C202" s="70" t="s">
        <v>459</v>
      </c>
      <c r="D202" s="71" t="s">
        <v>460</v>
      </c>
      <c r="E202" s="72" t="s">
        <v>451</v>
      </c>
      <c r="F202" s="72" t="s">
        <v>461</v>
      </c>
      <c r="G202" s="44" t="s">
        <v>36</v>
      </c>
      <c r="H202" s="54">
        <v>361.2</v>
      </c>
      <c r="I202" s="110"/>
      <c r="J202" s="97">
        <v>324.68</v>
      </c>
      <c r="K202" s="55">
        <f t="shared" si="9"/>
        <v>0</v>
      </c>
      <c r="L202" s="56">
        <f t="shared" si="10"/>
        <v>0</v>
      </c>
      <c r="M202" s="29">
        <v>4</v>
      </c>
    </row>
    <row r="203" spans="1:13" s="19" customFormat="1" ht="22.5">
      <c r="A203" s="39">
        <v>1390</v>
      </c>
      <c r="B203" s="45">
        <v>7099148</v>
      </c>
      <c r="C203" s="70" t="s">
        <v>459</v>
      </c>
      <c r="D203" s="71" t="s">
        <v>460</v>
      </c>
      <c r="E203" s="72" t="s">
        <v>451</v>
      </c>
      <c r="F203" s="72" t="s">
        <v>462</v>
      </c>
      <c r="G203" s="44" t="s">
        <v>36</v>
      </c>
      <c r="H203" s="54">
        <v>1083.5</v>
      </c>
      <c r="I203" s="110"/>
      <c r="J203" s="97">
        <v>973.96</v>
      </c>
      <c r="K203" s="55">
        <f t="shared" si="9"/>
        <v>0</v>
      </c>
      <c r="L203" s="56">
        <f t="shared" si="10"/>
        <v>0</v>
      </c>
      <c r="M203" s="29">
        <v>4</v>
      </c>
    </row>
    <row r="204" spans="1:13" s="19" customFormat="1" ht="22.5">
      <c r="A204" s="39">
        <v>1397</v>
      </c>
      <c r="B204" s="40">
        <v>7099195</v>
      </c>
      <c r="C204" s="41" t="s">
        <v>463</v>
      </c>
      <c r="D204" s="42" t="s">
        <v>464</v>
      </c>
      <c r="E204" s="43" t="s">
        <v>451</v>
      </c>
      <c r="F204" s="43" t="s">
        <v>465</v>
      </c>
      <c r="G204" s="44" t="s">
        <v>36</v>
      </c>
      <c r="H204" s="53">
        <v>1532.5</v>
      </c>
      <c r="I204" s="110"/>
      <c r="J204" s="98">
        <v>1504.61</v>
      </c>
      <c r="K204" s="55">
        <f t="shared" si="9"/>
        <v>0</v>
      </c>
      <c r="L204" s="56">
        <f t="shared" si="10"/>
        <v>0</v>
      </c>
      <c r="M204" s="29">
        <v>3</v>
      </c>
    </row>
    <row r="205" spans="1:13" s="19" customFormat="1" ht="36" customHeight="1">
      <c r="A205" s="39">
        <v>1407</v>
      </c>
      <c r="B205" s="45" t="s">
        <v>466</v>
      </c>
      <c r="C205" s="46" t="s">
        <v>467</v>
      </c>
      <c r="D205" s="47" t="s">
        <v>468</v>
      </c>
      <c r="E205" s="48" t="s">
        <v>469</v>
      </c>
      <c r="F205" s="48" t="s">
        <v>470</v>
      </c>
      <c r="G205" s="44" t="s">
        <v>36</v>
      </c>
      <c r="H205" s="54">
        <v>1355.1</v>
      </c>
      <c r="I205" s="110"/>
      <c r="J205" s="97">
        <v>1330.44</v>
      </c>
      <c r="K205" s="55">
        <f t="shared" si="9"/>
        <v>0</v>
      </c>
      <c r="L205" s="56">
        <f t="shared" si="10"/>
        <v>0</v>
      </c>
      <c r="M205" s="29">
        <v>2</v>
      </c>
    </row>
    <row r="206" spans="1:13" ht="18.75" customHeight="1">
      <c r="A206" s="113" t="s">
        <v>2</v>
      </c>
      <c r="B206" s="114"/>
      <c r="C206" s="114"/>
      <c r="D206" s="114"/>
      <c r="E206" s="114"/>
      <c r="F206" s="114"/>
      <c r="G206" s="114"/>
      <c r="H206" s="114"/>
      <c r="I206" s="114"/>
      <c r="J206" s="115"/>
      <c r="K206" s="108">
        <f>SUM(K7:K205)</f>
        <v>0</v>
      </c>
      <c r="L206" s="109">
        <f>SUM(L7:L205)</f>
        <v>0</v>
      </c>
      <c r="M206" s="29">
        <f>AVERAGE(M7:M205)</f>
        <v>3.422110552763819</v>
      </c>
    </row>
    <row r="207" spans="1:13" ht="18" customHeight="1">
      <c r="A207" s="113" t="s">
        <v>3</v>
      </c>
      <c r="B207" s="114"/>
      <c r="C207" s="114"/>
      <c r="D207" s="114"/>
      <c r="E207" s="114"/>
      <c r="F207" s="114"/>
      <c r="G207" s="114"/>
      <c r="H207" s="114"/>
      <c r="I207" s="114"/>
      <c r="J207" s="115"/>
      <c r="K207" s="57">
        <f>K206*0.1</f>
        <v>0</v>
      </c>
      <c r="L207" s="58">
        <f>L206*0.1</f>
        <v>0</v>
      </c>
      <c r="M207" s="29"/>
    </row>
    <row r="208" spans="1:13" ht="14.25" customHeight="1">
      <c r="A208" s="113" t="s">
        <v>4</v>
      </c>
      <c r="B208" s="114"/>
      <c r="C208" s="114"/>
      <c r="D208" s="114"/>
      <c r="E208" s="114"/>
      <c r="F208" s="114"/>
      <c r="G208" s="114"/>
      <c r="H208" s="114"/>
      <c r="I208" s="114"/>
      <c r="J208" s="115"/>
      <c r="K208" s="57">
        <f>K206+K207</f>
        <v>0</v>
      </c>
      <c r="L208" s="58">
        <f>L207+L206</f>
        <v>0</v>
      </c>
      <c r="M208" s="29"/>
    </row>
  </sheetData>
  <sheetProtection/>
  <autoFilter ref="A6:M208"/>
  <mergeCells count="5">
    <mergeCell ref="A2:M2"/>
    <mergeCell ref="A3:M3"/>
    <mergeCell ref="A206:J206"/>
    <mergeCell ref="A207:J207"/>
    <mergeCell ref="A208:J208"/>
  </mergeCells>
  <conditionalFormatting sqref="B6">
    <cfRule type="duplicateValues" priority="6" dxfId="1" stopIfTrue="1">
      <formula>AND(COUNTIF($B$6:$B$6,B6)&gt;1,NOT(ISBLANK(B6)))</formula>
    </cfRule>
  </conditionalFormatting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7" t="s">
        <v>5</v>
      </c>
      <c r="C2" s="27"/>
      <c r="D2" s="27"/>
      <c r="E2" s="28" t="s">
        <v>55</v>
      </c>
    </row>
    <row r="4" ht="15" thickBot="1"/>
    <row r="5" spans="2:7" ht="36.75" thickBot="1">
      <c r="B5" s="3" t="s">
        <v>6</v>
      </c>
      <c r="C5" s="4" t="s">
        <v>53</v>
      </c>
      <c r="E5" s="22" t="s">
        <v>23</v>
      </c>
      <c r="F5" s="23" t="s">
        <v>24</v>
      </c>
      <c r="G5" s="24" t="s">
        <v>25</v>
      </c>
    </row>
    <row r="6" spans="2:7" ht="15" thickBot="1">
      <c r="B6" s="5"/>
      <c r="C6" s="6"/>
      <c r="E6" s="10">
        <f>SUM(specifikacija!K206)</f>
        <v>0</v>
      </c>
      <c r="F6" s="11">
        <f>specifikacija!L206</f>
        <v>0</v>
      </c>
      <c r="G6" s="12">
        <f>specifikacija!K208</f>
        <v>0</v>
      </c>
    </row>
    <row r="7" spans="2:7" ht="36.75" thickBot="1">
      <c r="B7" s="3" t="s">
        <v>7</v>
      </c>
      <c r="C7" s="7" t="s">
        <v>20</v>
      </c>
      <c r="E7" s="116" t="s">
        <v>26</v>
      </c>
      <c r="F7" s="117"/>
      <c r="G7" s="118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8</v>
      </c>
      <c r="C9" s="7" t="s">
        <v>17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9</v>
      </c>
      <c r="C11" s="7" t="s">
        <v>13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10</v>
      </c>
      <c r="C13" s="4" t="s">
        <v>21</v>
      </c>
      <c r="E13" s="8" t="s">
        <v>15</v>
      </c>
      <c r="F13" s="111">
        <f>AVERAGE(specifikacija!M7:M205)</f>
        <v>3.422110552763819</v>
      </c>
      <c r="G13" s="5"/>
    </row>
    <row r="14" spans="2:7" ht="14.25">
      <c r="B14" s="5"/>
      <c r="C14" s="6"/>
      <c r="E14" s="6"/>
      <c r="F14" s="6"/>
      <c r="G14" s="5"/>
    </row>
    <row r="15" spans="2:6" ht="37.5" customHeight="1">
      <c r="B15" s="3" t="s">
        <v>11</v>
      </c>
      <c r="C15" s="4" t="s">
        <v>54</v>
      </c>
      <c r="E15" s="8" t="s">
        <v>16</v>
      </c>
      <c r="F15" s="7" t="s">
        <v>14</v>
      </c>
    </row>
    <row r="16" spans="2:3" ht="14.25">
      <c r="B16" s="5"/>
      <c r="C16" s="6"/>
    </row>
    <row r="17" spans="2:3" ht="15">
      <c r="B17" s="20" t="s">
        <v>19</v>
      </c>
      <c r="C17" s="21" t="s">
        <v>22</v>
      </c>
    </row>
    <row r="18" spans="2:3" ht="14.25">
      <c r="B18" s="5"/>
      <c r="C18" s="6"/>
    </row>
    <row r="19" spans="2:3" ht="25.5">
      <c r="B19" s="3" t="s">
        <v>12</v>
      </c>
      <c r="C19" s="9" t="s">
        <v>52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2021-03-24T08:55:17Z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etDate">
    <vt:lpwstr>2021-03-24T08:55:17Z</vt:lpwstr>
  </property>
  <property fmtid="{D5CDD505-2E9C-101B-9397-08002B2CF9AE}" pid="4" name="MSIP_Label_1ebac993-578d-4fb6-a024-e1968d57a18c_Method">
    <vt:lpwstr>Privileged</vt:lpwstr>
  </property>
  <property fmtid="{D5CDD505-2E9C-101B-9397-08002B2CF9AE}" pid="5" name="MSIP_Label_1ebac993-578d-4fb6-a024-e1968d57a18c_Name">
    <vt:lpwstr>1ebac993-578d-4fb6-a024-e1968d57a18c</vt:lpwstr>
  </property>
  <property fmtid="{D5CDD505-2E9C-101B-9397-08002B2CF9AE}" pid="6" name="MSIP_Label_1ebac993-578d-4fb6-a024-e1968d57a18c_SiteId">
    <vt:lpwstr>ae4df1f7-611e-444f-897e-f964e1205171</vt:lpwstr>
  </property>
  <property fmtid="{D5CDD505-2E9C-101B-9397-08002B2CF9AE}" pid="7" name="MSIP_Label_1ebac993-578d-4fb6-a024-e1968d57a18c_ActionId">
    <vt:lpwstr>a3319bb3-3512-4592-a75d-75d75f5dc13b</vt:lpwstr>
  </property>
  <property fmtid="{D5CDD505-2E9C-101B-9397-08002B2CF9AE}" pid="8" name="MSIP_Label_1ebac993-578d-4fb6-a024-e1968d57a18c_ContentBits">
    <vt:lpwstr>0</vt:lpwstr>
  </property>
</Properties>
</file>