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pecifikacija Mark Medical" sheetId="1" r:id="rId1"/>
  </sheets>
  <definedNames/>
  <calcPr fullCalcOnLoad="1"/>
</workbook>
</file>

<file path=xl/sharedStrings.xml><?xml version="1.0" encoding="utf-8"?>
<sst xmlns="http://schemas.openxmlformats.org/spreadsheetml/2006/main" count="360" uniqueCount="208">
  <si>
    <t xml:space="preserve">ПРИЛОГ 1 УГОВОРА - СПЕЦИФИКАЦИЈА </t>
  </si>
  <si>
    <t>ком.</t>
  </si>
  <si>
    <t>Број партије</t>
  </si>
  <si>
    <t xml:space="preserve"> Заштићени назив понуђеног добра </t>
  </si>
  <si>
    <t xml:space="preserve"> Укупна цена са ПДВ-ом</t>
  </si>
  <si>
    <t xml:space="preserve"> Јединица мере</t>
  </si>
  <si>
    <t xml:space="preserve"> Количина</t>
  </si>
  <si>
    <t xml:space="preserve"> Стопа 
ПДВ-a</t>
  </si>
  <si>
    <t>Назив добављача: Mark Medical d.o.o.</t>
  </si>
  <si>
    <t>Назив партија</t>
  </si>
  <si>
    <t>Каталошки број</t>
  </si>
  <si>
    <t>Произвођач</t>
  </si>
  <si>
    <t xml:space="preserve">  Јединична цена</t>
  </si>
  <si>
    <t xml:space="preserve">  Укупна цена без ПДВ-а</t>
  </si>
  <si>
    <t xml:space="preserve"> Износ ПДВ-а</t>
  </si>
  <si>
    <t>Партија 3- Интрамедуларни клин за преломе горњег окрајка фемура - Тип 3</t>
  </si>
  <si>
    <t>Ставка 3/1</t>
  </si>
  <si>
    <t>Интрамедуларни титанијумски клин дужине 170, 200 и 240 mm, од 130 степени, промера 9-12 mm у дисталном делу, проксимално дијаметра  17 mm у АП и 15.8 mm у МЛ, са имплементираним механизмом за закључавање сечива или завртња. Клин дужине 240 mm израђен анатомски са могућношћу избора левог или десног. Могућност статичког или динамичког закључавања у дисталном делу. Поседовање 2 навоја у глави клина, један за инсерцију, други за екстракцију клина</t>
  </si>
  <si>
    <t>Heracles Proximal Femul Nail</t>
  </si>
  <si>
    <t>SZF3.X3**.***</t>
  </si>
  <si>
    <t>7S/WASTON</t>
  </si>
  <si>
    <t>Ставка 3/2</t>
  </si>
  <si>
    <t>Интрамедуларни титанијумски клин дужине од 300 до 480 mm, од  130 степени, промера 9-12 mm у дисталном делу, проксимално дијаметра 17 mm у АП и 15.8 mm у МЛ са имплементираним механизмом за закључавање сечива или завртња, анатомски са могућношћу избора левог или десног. Могућност закључавања у дисталном делу у минимум 2 равни. Поседовање 2 навоја у глави клина, један за инсерцију, други за екстракцију клина</t>
  </si>
  <si>
    <t> SZF3.X3**.***</t>
  </si>
  <si>
    <t> 7S/WASTON</t>
  </si>
  <si>
    <t>Ставка 3/3</t>
  </si>
  <si>
    <t>Завршна титанијумска капа са избором статичког или динамичког закључавања сечива или завртња (опција "sliding")</t>
  </si>
  <si>
    <t>Heracles and cup</t>
  </si>
  <si>
    <t xml:space="preserve"> NZF3.X34*.0**</t>
  </si>
  <si>
    <t>Ставка 3/4</t>
  </si>
  <si>
    <t xml:space="preserve">Канулирани титанијумски завртањ  дужине 75-140 mm, промера 10,5mm са опцијом закључавања у  4 позиције  </t>
  </si>
  <si>
    <t>Heracles Lag screw</t>
  </si>
  <si>
    <t>SZF3.X346.***</t>
  </si>
  <si>
    <t>Ставка 3/5</t>
  </si>
  <si>
    <t xml:space="preserve">Канулирано титанијумско равно сечиво кружног антиротационог тела,  дужине 75-140 mm, промера 10,5 mm са опцијом закључавања у једној позицији  </t>
  </si>
  <si>
    <t>Heracles Straight Blade</t>
  </si>
  <si>
    <t>SZF3.X345.***</t>
  </si>
  <si>
    <t>Ставка 3/6</t>
  </si>
  <si>
    <t>Припадајући титанијумски завртањ за дистално закључавање клина промера 4,9 mm различитих дужина</t>
  </si>
  <si>
    <t>4.9mm Lockig screw</t>
  </si>
  <si>
    <t>NZF3.H998.0**</t>
  </si>
  <si>
    <t>УКУПНО ЗА ПАРТИЈУ 3 :</t>
  </si>
  <si>
    <t>Партија 4 - Интрамедуларни клин за преломе горњег окрајка фемура - Тип 4</t>
  </si>
  <si>
    <t>Ставка 4/1</t>
  </si>
  <si>
    <t>Интрамедуларни клин дужине 170, 200 и 240 mm, од 130  степени, промера 9-12 mm у дисталном делу од титанијума</t>
  </si>
  <si>
    <t>Pericles II Proximal Femur nail</t>
  </si>
  <si>
    <t>106**-***</t>
  </si>
  <si>
    <t>Ставка 4/2</t>
  </si>
  <si>
    <t>Интрамедуларни клин дужине од 300 до 440 mm, од 130  степени, промера 9-12 mm у дисталном делу од титанијума, анатомски са могућношћу избора левог или десног. Техника са римовањем канала и без римовања, инсерција преко жичаног водича</t>
  </si>
  <si>
    <t>10615-***</t>
  </si>
  <si>
    <t>Ставка 4/3</t>
  </si>
  <si>
    <t>Завршна капа од титанијума са избором статичког или динамичког закључавања сечива (опција "sliding")</t>
  </si>
  <si>
    <t>Pericles II End Cup</t>
  </si>
  <si>
    <t>10625-***</t>
  </si>
  <si>
    <t>Ставка 4/4</t>
  </si>
  <si>
    <t>Канулирано, хеликоидно сечиво овалног антиротационог тела,  дужине 70-120 mm, промера 10 mm од титанијума</t>
  </si>
  <si>
    <t>Pericles Spiral Blade</t>
  </si>
  <si>
    <t>10623-***</t>
  </si>
  <si>
    <t>Ставка 4/5</t>
  </si>
  <si>
    <t>Припадајући завртањ за дистално закључавање клина промера 5,0 mm од титанијума, различитих дужина</t>
  </si>
  <si>
    <t>10646-***</t>
  </si>
  <si>
    <t>УКУПНО ЗА ПАРТИЈУ 4 :</t>
  </si>
  <si>
    <t>Партија 9 - Интрамедуларни клин за преломе  фемура - Тип 2</t>
  </si>
  <si>
    <t>Ставка 9/1</t>
  </si>
  <si>
    <t>Интрамедуларни титанијумски клин дужине 180, 200 и 240 mm, од 130  степени, промера 9-11mm у дисталном делу. Могућност закључавања у проксималном делу са 2 паралелна завртња у врату фемура или два завртња у метафизи фемура</t>
  </si>
  <si>
    <t>Archimedes III Femur Nail</t>
  </si>
  <si>
    <t>10637-***</t>
  </si>
  <si>
    <t>Ставка 9/2</t>
  </si>
  <si>
    <t>Интрамедуларни титанијумски клин дужине од 320 до 440 mm, од 130  степени, промера 9-12 mm у дисталном делу, анатомски са могућношћу избора левог или десног. Могућност закључавања у проксималном делу са 2 паралелна завртња у врату фемура или два завртња у метафизи фемура</t>
  </si>
  <si>
    <t>Ставка 9/3</t>
  </si>
  <si>
    <t>Завршна титанијумска капа за затварање проксималног канала клина са избором дужина 0-20 mm</t>
  </si>
  <si>
    <t>Archimedes End Cup</t>
  </si>
  <si>
    <t>10631-***</t>
  </si>
  <si>
    <t>Ставка 9/4</t>
  </si>
  <si>
    <t>Припадајући титанијумски завртањ за проксимално закључавање клина промера 6,4 mm,  дужина  65 - 115 mm</t>
  </si>
  <si>
    <t>Archimedes Neck Screw</t>
  </si>
  <si>
    <t>10633-***</t>
  </si>
  <si>
    <t>Ставка 9/5</t>
  </si>
  <si>
    <t>Припадајући титанијумски завртањ за дистално закључавање клина промера 5,0 mm, различитих дужина</t>
  </si>
  <si>
    <t>УКУПНО ЗА ПАРТИЈУ 9 :</t>
  </si>
  <si>
    <t>Партија 13 - Интрамедуларни клин за преломе  тибије - Тип 2</t>
  </si>
  <si>
    <t>Ставка 13/1</t>
  </si>
  <si>
    <t>Анатомски титанијумски закривљен, канулирани, интрамедуларни клин дужине 255 до 375 mm, промера 8-12 mm у дисталном делу. Могућност мултипланарног закључавања. Техника са римовањем канала и без римовања, инсерција преко жичаног водича</t>
  </si>
  <si>
    <t>Socrates III Tibia Nail Cannulated</t>
  </si>
  <si>
    <t>Ставка 13/2</t>
  </si>
  <si>
    <t>Завршна титанијумска капа за затварање проксималног канала клина са избором дужина</t>
  </si>
  <si>
    <t>Socrates III End Cup</t>
  </si>
  <si>
    <t>10629-***</t>
  </si>
  <si>
    <t>Ставка 13/3</t>
  </si>
  <si>
    <t xml:space="preserve">Припадајући уникортикални титанијумски завртањ са двостепеним навојем за проксимално закључавање клина промера 4,8 mm,  различитих дужина  </t>
  </si>
  <si>
    <t>Socrates III 4.8 Cancellous locking screw</t>
  </si>
  <si>
    <t>10627-***</t>
  </si>
  <si>
    <t>Ставка 13/4</t>
  </si>
  <si>
    <t>Припадајући титанијумски завртањ за проксимално и дистално закључавање клина промера 4,5 mm, различитих дужина</t>
  </si>
  <si>
    <t>Socrates III 4.5 Locking screw</t>
  </si>
  <si>
    <t>10626-***</t>
  </si>
  <si>
    <t>УКУПНО ЗА ПАРТИЈУ 13 :</t>
  </si>
  <si>
    <t>Партија 18 - Плоче за фиксацију прелома доњих екстремитета - Тип 2</t>
  </si>
  <si>
    <t>Ставка 18/1</t>
  </si>
  <si>
    <t>Закључавајућа компресивна плоча за дистални фемур 4,5/5,0 mm лева или десна различитих дужина</t>
  </si>
  <si>
    <t xml:space="preserve">Distal Lateral Condylar Femur Locking Plate 4.5/5.0 </t>
  </si>
  <si>
    <t>30722-***</t>
  </si>
  <si>
    <t>Шрафови са закључавајућом главом 5,0 mm дужине 20-90 mm</t>
  </si>
  <si>
    <t>5.0 Lockig Screw II, torx, self-tapping</t>
  </si>
  <si>
    <t>1075*-***</t>
  </si>
  <si>
    <t>Кортикални завртњи самонарезујући 4,5 mm различитих дужина</t>
  </si>
  <si>
    <t>4.5 Cortex Screw II, hex, self-tapping</t>
  </si>
  <si>
    <t>10508-***</t>
  </si>
  <si>
    <t>УКУПНО ЗА СТАВКУ 18/1 :</t>
  </si>
  <si>
    <t>Ставка 18/2</t>
  </si>
  <si>
    <t xml:space="preserve">Закључавајућа компресивна плоча за проксималну латералну тибију 3,5; латерална плоча; лева или десна различитих дужина </t>
  </si>
  <si>
    <t>Proximal Lateral Tibia Locking Plate III 3.5, Twin Hole</t>
  </si>
  <si>
    <t>30727-***</t>
  </si>
  <si>
    <t>Шрафови са закључавајућом главом 3,5 mm различитих дужина</t>
  </si>
  <si>
    <t>3.5 Locking Screw II, torx, self-tapping</t>
  </si>
  <si>
    <t>10751-***</t>
  </si>
  <si>
    <t>Кортиклани завртњи - самонарезујући 3,5 mm различитих дужина</t>
  </si>
  <si>
    <t>3.5 Cortex Screw II, hex, self-tapping</t>
  </si>
  <si>
    <t>10503-***</t>
  </si>
  <si>
    <t>УКУПНО ЗА СТАВКУ 18/2:</t>
  </si>
  <si>
    <t>Ставка 18/3</t>
  </si>
  <si>
    <t xml:space="preserve">Закључавајућа компресивна плоча за проксималну латералну тибију 4,5-5,0; латерална плоча; лева или десна различитих дужина </t>
  </si>
  <si>
    <t>Proximal Lateral Tibia Locking Plate 4.5/5.0</t>
  </si>
  <si>
    <t>30723-***</t>
  </si>
  <si>
    <t>Шрафови са закључавајућом главом 5,0 mm различитих дужина</t>
  </si>
  <si>
    <t>5.0 Locking Screw II, torx, self-tapping</t>
  </si>
  <si>
    <t>Кортиклани завртњи - самонарезујући 4,5 mm</t>
  </si>
  <si>
    <t>УКУПНО ЗА СТАВКУ 18/3:</t>
  </si>
  <si>
    <t>Ставка 18/4</t>
  </si>
  <si>
    <t>Закључавајућа плоча за проксималну медијалну тибију 3.5 mm, лева и десна, са 3 отвора у проксималном делу, различитих дужина</t>
  </si>
  <si>
    <t>Proximal Medial Tibia Locking Plate 3.5,twin hole</t>
  </si>
  <si>
    <t>30726-***</t>
  </si>
  <si>
    <t>Шрафови са закључавајућом главом 3.5 mm различитих дужина</t>
  </si>
  <si>
    <t>Кортикални завртњи  - самонарезујући 3.5 mm, различитих дужина</t>
  </si>
  <si>
    <t>УКУПНО ЗА СТАВКУ 18/4:</t>
  </si>
  <si>
    <t>Ставка 18/5</t>
  </si>
  <si>
    <t>Закључавајућа плоча за постериорну проксималну тибију 3.5/5.0 mm, лева и десна, са  6 отвора у проксималном делу и анатомским обликом, различитих дужина</t>
  </si>
  <si>
    <t>Posterior Medial Proximal Tibia Plate 3.5</t>
  </si>
  <si>
    <t>30749-***</t>
  </si>
  <si>
    <t>ком. </t>
  </si>
  <si>
    <t>УКУПНО ЗА СТАВКУ 18/5:</t>
  </si>
  <si>
    <t>Ставка 18/6</t>
  </si>
  <si>
    <t>Закључавајућа компресивна плоча за медијалну дисталну тибију 3,5 mm, лева и десна, 4-14 отвора</t>
  </si>
  <si>
    <t>Distal Medial Tibia Locking Plate III 3.5/4.0</t>
  </si>
  <si>
    <t>30748-***</t>
  </si>
  <si>
    <t>Кортикални завртњи - самонарезујући 3,5 mm</t>
  </si>
  <si>
    <t>УКУПНО ЗА СТАВКУ 18/6:</t>
  </si>
  <si>
    <t>Ставка 18/7</t>
  </si>
  <si>
    <t>Закључавајућа компресивна плоча за дисталну антеролатералну тибију 3.5 mm, лева и десна, различитих дужина</t>
  </si>
  <si>
    <t>Distal anteroLateral Tibia Locking Plate II 3.5</t>
  </si>
  <si>
    <t>10737-***</t>
  </si>
  <si>
    <t>УКУПНО ЗА СТАВКУ 18/7:</t>
  </si>
  <si>
    <t>Ставка 18/8</t>
  </si>
  <si>
    <t>Ортопедска трака 2 mm,  мулитифиламента, направљена од UHMWPE и полиестера, са унапред припремљеном омчом и инструментом за финалну тензију за стабилизацију перипротетских прелома</t>
  </si>
  <si>
    <t>FiberTape® Cerclage Suture</t>
  </si>
  <si>
    <t>AR-7267</t>
  </si>
  <si>
    <t>ARTHREX</t>
  </si>
  <si>
    <t xml:space="preserve">ком. </t>
  </si>
  <si>
    <t>Ставка 18/9</t>
  </si>
  <si>
    <t>Закључавајућа компресивна широка равна плоча 4,5/5,0 mm различитих дужина</t>
  </si>
  <si>
    <t>Large Locking Straight Plate 4.5/5.0,</t>
  </si>
  <si>
    <t>30703-***</t>
  </si>
  <si>
    <t>Шрафови са закључавајућом главом дужине 30-50 mm</t>
  </si>
  <si>
    <t>Кортикални завртњи - самонарезујући 4,5 mm</t>
  </si>
  <si>
    <t>УКУПНО ЗА СТАВКУ 18/9:</t>
  </si>
  <si>
    <t>Ставка 18/10</t>
  </si>
  <si>
    <t>Закључавајућа компресивна уска равна плоча 4,5/5,0 mm различитих дужина</t>
  </si>
  <si>
    <t xml:space="preserve">Large Straight Locking Plate, 4.5/5.0, narrow, </t>
  </si>
  <si>
    <t>30702-***</t>
  </si>
  <si>
    <t xml:space="preserve">Шрафови са закључавајућом главом дужине 20-40 mm </t>
  </si>
  <si>
    <t>УКУПНО ЗА СТАВКУ 18/10:</t>
  </si>
  <si>
    <t>УКУПНО ЗА ПАРТИЈУ 18:</t>
  </si>
  <si>
    <t>Износ ПДВ-а:</t>
  </si>
  <si>
    <t>Укупна вредност уговора без ПДВ-а:</t>
  </si>
  <si>
    <t>Укупна вредност уговора са ПДВ-ом:</t>
  </si>
  <si>
    <t>Шифра</t>
  </si>
  <si>
    <t>КПП</t>
  </si>
  <si>
    <t>BP21014</t>
  </si>
  <si>
    <t>BP21015</t>
  </si>
  <si>
    <t>BP21016</t>
  </si>
  <si>
    <t>BP21017</t>
  </si>
  <si>
    <t>BP21018</t>
  </si>
  <si>
    <t>BP21019</t>
  </si>
  <si>
    <t>BP21020</t>
  </si>
  <si>
    <t>BP21021</t>
  </si>
  <si>
    <t>BP21022</t>
  </si>
  <si>
    <t>BP21023</t>
  </si>
  <si>
    <t>BP21047</t>
  </si>
  <si>
    <t>BP21048</t>
  </si>
  <si>
    <t>BP21049</t>
  </si>
  <si>
    <t>BP21063</t>
  </si>
  <si>
    <t>BP21064</t>
  </si>
  <si>
    <t>BP21065</t>
  </si>
  <si>
    <t>BP21066</t>
  </si>
  <si>
    <t>BP21098</t>
  </si>
  <si>
    <t>BP21099</t>
  </si>
  <si>
    <t>BP21100</t>
  </si>
  <si>
    <t>BP21101</t>
  </si>
  <si>
    <t>BP21102</t>
  </si>
  <si>
    <t>BP21103</t>
  </si>
  <si>
    <t>BP21104</t>
  </si>
  <si>
    <t>BP21105</t>
  </si>
  <si>
    <t>BP21106</t>
  </si>
  <si>
    <t>BP21107</t>
  </si>
  <si>
    <t>BP21108</t>
  </si>
  <si>
    <t>BP21109</t>
  </si>
  <si>
    <t>BP21110</t>
  </si>
  <si>
    <t>BP21111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</si>
</sst>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2"/>
      <color indexed="8"/>
      <name val="Calibri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E2EFD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4" fillId="3" borderId="0" applyNumberFormat="0" applyBorder="0" applyAlignment="0" applyProtection="0"/>
    <xf numFmtId="0" fontId="0" fillId="4" borderId="0" applyNumberFormat="0" applyBorder="0" applyAlignment="0" applyProtection="0"/>
    <xf numFmtId="0" fontId="4" fillId="5" borderId="0" applyNumberFormat="0" applyBorder="0" applyAlignment="0" applyProtection="0"/>
    <xf numFmtId="0" fontId="0" fillId="6" borderId="0" applyNumberFormat="0" applyBorder="0" applyAlignment="0" applyProtection="0"/>
    <xf numFmtId="0" fontId="4" fillId="7" borderId="0" applyNumberFormat="0" applyBorder="0" applyAlignment="0" applyProtection="0"/>
    <xf numFmtId="0" fontId="0" fillId="8" borderId="0" applyNumberFormat="0" applyBorder="0" applyAlignment="0" applyProtection="0"/>
    <xf numFmtId="0" fontId="4" fillId="9" borderId="0" applyNumberFormat="0" applyBorder="0" applyAlignment="0" applyProtection="0"/>
    <xf numFmtId="0" fontId="0" fillId="10" borderId="0" applyNumberFormat="0" applyBorder="0" applyAlignment="0" applyProtection="0"/>
    <xf numFmtId="0" fontId="4" fillId="11" borderId="0" applyNumberFormat="0" applyBorder="0" applyAlignment="0" applyProtection="0"/>
    <xf numFmtId="0" fontId="0" fillId="12" borderId="0" applyNumberFormat="0" applyBorder="0" applyAlignment="0" applyProtection="0"/>
    <xf numFmtId="0" fontId="4" fillId="13" borderId="0" applyNumberFormat="0" applyBorder="0" applyAlignment="0" applyProtection="0"/>
    <xf numFmtId="0" fontId="0" fillId="14" borderId="0" applyNumberFormat="0" applyBorder="0" applyAlignment="0" applyProtection="0"/>
    <xf numFmtId="0" fontId="4" fillId="15" borderId="0" applyNumberFormat="0" applyBorder="0" applyAlignment="0" applyProtection="0"/>
    <xf numFmtId="0" fontId="0" fillId="16" borderId="0" applyNumberFormat="0" applyBorder="0" applyAlignment="0" applyProtection="0"/>
    <xf numFmtId="0" fontId="4" fillId="17" borderId="0" applyNumberFormat="0" applyBorder="0" applyAlignment="0" applyProtection="0"/>
    <xf numFmtId="0" fontId="0" fillId="18" borderId="0" applyNumberFormat="0" applyBorder="0" applyAlignment="0" applyProtection="0"/>
    <xf numFmtId="0" fontId="4" fillId="19" borderId="0" applyNumberFormat="0" applyBorder="0" applyAlignment="0" applyProtection="0"/>
    <xf numFmtId="0" fontId="0" fillId="20" borderId="0" applyNumberFormat="0" applyBorder="0" applyAlignment="0" applyProtection="0"/>
    <xf numFmtId="0" fontId="4" fillId="9" borderId="0" applyNumberFormat="0" applyBorder="0" applyAlignment="0" applyProtection="0"/>
    <xf numFmtId="0" fontId="0" fillId="21" borderId="0" applyNumberFormat="0" applyBorder="0" applyAlignment="0" applyProtection="0"/>
    <xf numFmtId="0" fontId="4" fillId="15" borderId="0" applyNumberFormat="0" applyBorder="0" applyAlignment="0" applyProtection="0"/>
    <xf numFmtId="0" fontId="0" fillId="22" borderId="0" applyNumberFormat="0" applyBorder="0" applyAlignment="0" applyProtection="0"/>
    <xf numFmtId="0" fontId="4" fillId="23" borderId="0" applyNumberFormat="0" applyBorder="0" applyAlignment="0" applyProtection="0"/>
    <xf numFmtId="0" fontId="41" fillId="24" borderId="0" applyNumberFormat="0" applyBorder="0" applyAlignment="0" applyProtection="0"/>
    <xf numFmtId="0" fontId="5" fillId="25" borderId="0" applyNumberFormat="0" applyBorder="0" applyAlignment="0" applyProtection="0"/>
    <xf numFmtId="0" fontId="41" fillId="26" borderId="0" applyNumberFormat="0" applyBorder="0" applyAlignment="0" applyProtection="0"/>
    <xf numFmtId="0" fontId="5" fillId="17" borderId="0" applyNumberFormat="0" applyBorder="0" applyAlignment="0" applyProtection="0"/>
    <xf numFmtId="0" fontId="41" fillId="27" borderId="0" applyNumberFormat="0" applyBorder="0" applyAlignment="0" applyProtection="0"/>
    <xf numFmtId="0" fontId="5" fillId="19" borderId="0" applyNumberFormat="0" applyBorder="0" applyAlignment="0" applyProtection="0"/>
    <xf numFmtId="0" fontId="41" fillId="28" borderId="0" applyNumberFormat="0" applyBorder="0" applyAlignment="0" applyProtection="0"/>
    <xf numFmtId="0" fontId="5" fillId="29" borderId="0" applyNumberFormat="0" applyBorder="0" applyAlignment="0" applyProtection="0"/>
    <xf numFmtId="0" fontId="41" fillId="30" borderId="0" applyNumberFormat="0" applyBorder="0" applyAlignment="0" applyProtection="0"/>
    <xf numFmtId="0" fontId="5" fillId="31" borderId="0" applyNumberFormat="0" applyBorder="0" applyAlignment="0" applyProtection="0"/>
    <xf numFmtId="0" fontId="41" fillId="32" borderId="0" applyNumberFormat="0" applyBorder="0" applyAlignment="0" applyProtection="0"/>
    <xf numFmtId="0" fontId="5" fillId="33" borderId="0" applyNumberFormat="0" applyBorder="0" applyAlignment="0" applyProtection="0"/>
    <xf numFmtId="0" fontId="41" fillId="34" borderId="0" applyNumberFormat="0" applyBorder="0" applyAlignment="0" applyProtection="0"/>
    <xf numFmtId="0" fontId="5" fillId="35" borderId="0" applyNumberFormat="0" applyBorder="0" applyAlignment="0" applyProtection="0"/>
    <xf numFmtId="0" fontId="41" fillId="36" borderId="0" applyNumberFormat="0" applyBorder="0" applyAlignment="0" applyProtection="0"/>
    <xf numFmtId="0" fontId="5" fillId="37" borderId="0" applyNumberFormat="0" applyBorder="0" applyAlignment="0" applyProtection="0"/>
    <xf numFmtId="0" fontId="41" fillId="38" borderId="0" applyNumberFormat="0" applyBorder="0" applyAlignment="0" applyProtection="0"/>
    <xf numFmtId="0" fontId="5" fillId="39" borderId="0" applyNumberFormat="0" applyBorder="0" applyAlignment="0" applyProtection="0"/>
    <xf numFmtId="0" fontId="41" fillId="40" borderId="0" applyNumberFormat="0" applyBorder="0" applyAlignment="0" applyProtection="0"/>
    <xf numFmtId="0" fontId="5" fillId="29" borderId="0" applyNumberFormat="0" applyBorder="0" applyAlignment="0" applyProtection="0"/>
    <xf numFmtId="0" fontId="41" fillId="41" borderId="0" applyNumberFormat="0" applyBorder="0" applyAlignment="0" applyProtection="0"/>
    <xf numFmtId="0" fontId="5" fillId="31" borderId="0" applyNumberFormat="0" applyBorder="0" applyAlignment="0" applyProtection="0"/>
    <xf numFmtId="0" fontId="41" fillId="42" borderId="0" applyNumberFormat="0" applyBorder="0" applyAlignment="0" applyProtection="0"/>
    <xf numFmtId="0" fontId="5" fillId="43" borderId="0" applyNumberFormat="0" applyBorder="0" applyAlignment="0" applyProtection="0"/>
    <xf numFmtId="0" fontId="42" fillId="44" borderId="0" applyNumberFormat="0" applyBorder="0" applyAlignment="0" applyProtection="0"/>
    <xf numFmtId="0" fontId="6" fillId="5" borderId="0" applyNumberFormat="0" applyBorder="0" applyAlignment="0" applyProtection="0"/>
    <xf numFmtId="0" fontId="43" fillId="45" borderId="1" applyNumberFormat="0" applyAlignment="0" applyProtection="0"/>
    <xf numFmtId="0" fontId="7" fillId="46" borderId="2" applyNumberFormat="0" applyAlignment="0" applyProtection="0"/>
    <xf numFmtId="0" fontId="44" fillId="47" borderId="3" applyNumberFormat="0" applyAlignment="0" applyProtection="0"/>
    <xf numFmtId="0" fontId="8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1" fillId="0" borderId="0">
      <alignment/>
      <protection/>
    </xf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49" borderId="0" applyNumberFormat="0" applyBorder="0" applyAlignment="0" applyProtection="0"/>
    <xf numFmtId="0" fontId="10" fillId="7" borderId="0" applyNumberFormat="0" applyBorder="0" applyAlignment="0" applyProtection="0"/>
    <xf numFmtId="0" fontId="47" fillId="0" borderId="5" applyNumberFormat="0" applyFill="0" applyAlignment="0" applyProtection="0"/>
    <xf numFmtId="0" fontId="11" fillId="0" borderId="6" applyNumberFormat="0" applyFill="0" applyAlignment="0" applyProtection="0"/>
    <xf numFmtId="0" fontId="48" fillId="0" borderId="7" applyNumberFormat="0" applyFill="0" applyAlignment="0" applyProtection="0"/>
    <xf numFmtId="0" fontId="12" fillId="0" borderId="8" applyNumberFormat="0" applyFill="0" applyAlignment="0" applyProtection="0"/>
    <xf numFmtId="0" fontId="49" fillId="0" borderId="9" applyNumberFormat="0" applyFill="0" applyAlignment="0" applyProtection="0"/>
    <xf numFmtId="0" fontId="13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50" borderId="1" applyNumberFormat="0" applyAlignment="0" applyProtection="0"/>
    <xf numFmtId="0" fontId="14" fillId="13" borderId="2" applyNumberFormat="0" applyAlignment="0" applyProtection="0"/>
    <xf numFmtId="0" fontId="51" fillId="0" borderId="11" applyNumberFormat="0" applyFill="0" applyAlignment="0" applyProtection="0"/>
    <xf numFmtId="0" fontId="15" fillId="0" borderId="12" applyNumberFormat="0" applyFill="0" applyAlignment="0" applyProtection="0"/>
    <xf numFmtId="0" fontId="52" fillId="51" borderId="0" applyNumberFormat="0" applyBorder="0" applyAlignment="0" applyProtection="0"/>
    <xf numFmtId="0" fontId="16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3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8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57" fillId="0" borderId="0" xfId="0" applyFont="1" applyAlignment="1">
      <alignment/>
    </xf>
    <xf numFmtId="0" fontId="20" fillId="0" borderId="0" xfId="0" applyFont="1" applyFill="1" applyAlignment="1">
      <alignment/>
    </xf>
    <xf numFmtId="0" fontId="58" fillId="0" borderId="19" xfId="0" applyFont="1" applyBorder="1" applyAlignment="1">
      <alignment horizontal="center" vertical="center" wrapText="1"/>
    </xf>
    <xf numFmtId="0" fontId="59" fillId="55" borderId="19" xfId="0" applyFont="1" applyFill="1" applyBorder="1" applyAlignment="1">
      <alignment vertical="center" wrapText="1"/>
    </xf>
    <xf numFmtId="0" fontId="59" fillId="0" borderId="19" xfId="0" applyFont="1" applyBorder="1" applyAlignment="1">
      <alignment horizontal="center" vertical="center"/>
    </xf>
    <xf numFmtId="3" fontId="60" fillId="0" borderId="19" xfId="0" applyNumberFormat="1" applyFont="1" applyBorder="1" applyAlignment="1">
      <alignment horizontal="center" vertical="center"/>
    </xf>
    <xf numFmtId="4" fontId="60" fillId="0" borderId="19" xfId="0" applyNumberFormat="1" applyFont="1" applyBorder="1" applyAlignment="1">
      <alignment horizontal="center" vertical="center"/>
    </xf>
    <xf numFmtId="9" fontId="60" fillId="0" borderId="19" xfId="0" applyNumberFormat="1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59" fillId="0" borderId="19" xfId="0" applyFont="1" applyBorder="1" applyAlignment="1">
      <alignment vertical="center" wrapText="1"/>
    </xf>
    <xf numFmtId="4" fontId="58" fillId="0" borderId="19" xfId="0" applyNumberFormat="1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 wrapText="1"/>
    </xf>
    <xf numFmtId="0" fontId="61" fillId="0" borderId="19" xfId="0" applyFont="1" applyBorder="1" applyAlignment="1">
      <alignment vertical="center" wrapText="1"/>
    </xf>
    <xf numFmtId="0" fontId="58" fillId="55" borderId="19" xfId="0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61" fillId="56" borderId="19" xfId="0" applyFont="1" applyFill="1" applyBorder="1" applyAlignment="1">
      <alignment horizontal="right" vertical="center" wrapText="1"/>
    </xf>
    <xf numFmtId="4" fontId="58" fillId="0" borderId="19" xfId="0" applyNumberFormat="1" applyFont="1" applyBorder="1" applyAlignment="1">
      <alignment horizontal="center" vertical="center"/>
    </xf>
    <xf numFmtId="0" fontId="58" fillId="0" borderId="19" xfId="0" applyFont="1" applyBorder="1" applyAlignment="1">
      <alignment horizontal="right" vertical="center" wrapText="1"/>
    </xf>
    <xf numFmtId="0" fontId="61" fillId="57" borderId="19" xfId="0" applyFont="1" applyFill="1" applyBorder="1" applyAlignment="1">
      <alignment vertical="center" wrapText="1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59" fillId="0" borderId="19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 wrapText="1"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Normal" xfId="73"/>
    <cellStyle name="Explanatory Text" xfId="74"/>
    <cellStyle name="Explanatory Text 2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Input" xfId="86"/>
    <cellStyle name="Input 2" xfId="87"/>
    <cellStyle name="Linked Cell" xfId="88"/>
    <cellStyle name="Linked Cell 2" xfId="89"/>
    <cellStyle name="Neutral" xfId="90"/>
    <cellStyle name="Neutral 2" xfId="91"/>
    <cellStyle name="Normal 2" xfId="92"/>
    <cellStyle name="Normal 2 2" xfId="93"/>
    <cellStyle name="Normal 3" xfId="94"/>
    <cellStyle name="Normal 4" xfId="95"/>
    <cellStyle name="Normal 4 2" xfId="96"/>
    <cellStyle name="Normal 5" xfId="97"/>
    <cellStyle name="Normal 5 2" xfId="98"/>
    <cellStyle name="Normal 6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3" max="3" width="35.00390625" style="0" customWidth="1"/>
    <col min="4" max="4" width="15.28125" style="0" customWidth="1"/>
    <col min="5" max="5" width="13.7109375" style="0" customWidth="1"/>
    <col min="6" max="6" width="15.140625" style="0" customWidth="1"/>
    <col min="7" max="7" width="14.00390625" style="0" customWidth="1"/>
    <col min="8" max="8" width="14.140625" style="0" customWidth="1"/>
    <col min="9" max="9" width="12.57421875" style="0" customWidth="1"/>
    <col min="10" max="10" width="11.00390625" style="0" customWidth="1"/>
    <col min="11" max="11" width="10.00390625" style="0" customWidth="1"/>
    <col min="12" max="12" width="15.140625" style="0" customWidth="1"/>
    <col min="13" max="13" width="10.28125" style="0" customWidth="1"/>
    <col min="14" max="14" width="12.140625" style="0" customWidth="1"/>
    <col min="15" max="15" width="15.28125" style="0" customWidth="1"/>
    <col min="16" max="16" width="12.28125" style="0" customWidth="1"/>
  </cols>
  <sheetData>
    <row r="1" spans="1:13" ht="12.7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ht="12.75">
      <c r="A3" s="23" t="s">
        <v>8</v>
      </c>
      <c r="B3" s="23"/>
      <c r="C3" s="23"/>
      <c r="D3" s="23"/>
      <c r="E3" s="23"/>
      <c r="F3" s="23"/>
      <c r="G3" s="23"/>
      <c r="H3" s="23"/>
      <c r="I3" s="23"/>
      <c r="J3" s="23"/>
      <c r="K3" s="1"/>
      <c r="L3" s="1"/>
      <c r="M3" s="2"/>
    </row>
    <row r="6" spans="1:15" ht="39" customHeight="1">
      <c r="A6" s="3" t="s">
        <v>2</v>
      </c>
      <c r="B6" s="26" t="s">
        <v>9</v>
      </c>
      <c r="C6" s="26"/>
      <c r="D6" s="15" t="s">
        <v>175</v>
      </c>
      <c r="E6" s="15" t="s">
        <v>176</v>
      </c>
      <c r="F6" s="3" t="s">
        <v>3</v>
      </c>
      <c r="G6" s="3" t="s">
        <v>10</v>
      </c>
      <c r="H6" s="3" t="s">
        <v>11</v>
      </c>
      <c r="I6" s="3" t="s">
        <v>5</v>
      </c>
      <c r="J6" s="14" t="s">
        <v>6</v>
      </c>
      <c r="K6" s="3" t="s">
        <v>12</v>
      </c>
      <c r="L6" s="3" t="s">
        <v>13</v>
      </c>
      <c r="M6" s="3" t="s">
        <v>7</v>
      </c>
      <c r="N6" s="3" t="s">
        <v>14</v>
      </c>
      <c r="O6" s="3" t="s">
        <v>4</v>
      </c>
    </row>
    <row r="7" spans="1:15" ht="12.75">
      <c r="A7" s="25">
        <v>3</v>
      </c>
      <c r="B7" s="21" t="s">
        <v>15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ht="135">
      <c r="A8" s="25"/>
      <c r="B8" s="12" t="s">
        <v>16</v>
      </c>
      <c r="C8" s="4" t="s">
        <v>17</v>
      </c>
      <c r="D8" s="16" t="s">
        <v>177</v>
      </c>
      <c r="E8" s="4"/>
      <c r="F8" s="12" t="s">
        <v>18</v>
      </c>
      <c r="G8" s="12" t="s">
        <v>19</v>
      </c>
      <c r="H8" s="10" t="s">
        <v>20</v>
      </c>
      <c r="I8" s="5" t="s">
        <v>1</v>
      </c>
      <c r="J8" s="9"/>
      <c r="K8" s="7">
        <v>58000</v>
      </c>
      <c r="L8" s="7">
        <f aca="true" t="shared" si="0" ref="L8:L13">J8*K8</f>
        <v>0</v>
      </c>
      <c r="M8" s="8">
        <v>0.1</v>
      </c>
      <c r="N8" s="7">
        <f aca="true" t="shared" si="1" ref="N8:N13">L8*M8</f>
        <v>0</v>
      </c>
      <c r="O8" s="7">
        <f aca="true" t="shared" si="2" ref="O8:O13">L8+N8</f>
        <v>0</v>
      </c>
    </row>
    <row r="9" spans="1:15" ht="123.75">
      <c r="A9" s="25"/>
      <c r="B9" s="12" t="s">
        <v>21</v>
      </c>
      <c r="C9" s="4" t="s">
        <v>22</v>
      </c>
      <c r="D9" s="16" t="s">
        <v>177</v>
      </c>
      <c r="E9" s="4"/>
      <c r="F9" s="12" t="s">
        <v>18</v>
      </c>
      <c r="G9" s="10" t="s">
        <v>23</v>
      </c>
      <c r="H9" s="10" t="s">
        <v>24</v>
      </c>
      <c r="I9" s="5" t="s">
        <v>1</v>
      </c>
      <c r="J9" s="9"/>
      <c r="K9" s="7">
        <v>58000</v>
      </c>
      <c r="L9" s="7">
        <f t="shared" si="0"/>
        <v>0</v>
      </c>
      <c r="M9" s="8">
        <v>0.1</v>
      </c>
      <c r="N9" s="7">
        <f t="shared" si="1"/>
        <v>0</v>
      </c>
      <c r="O9" s="7">
        <f t="shared" si="2"/>
        <v>0</v>
      </c>
    </row>
    <row r="10" spans="1:15" ht="33.75">
      <c r="A10" s="25"/>
      <c r="B10" s="12" t="s">
        <v>25</v>
      </c>
      <c r="C10" s="4" t="s">
        <v>26</v>
      </c>
      <c r="D10" s="16" t="s">
        <v>178</v>
      </c>
      <c r="E10" s="4"/>
      <c r="F10" s="12" t="s">
        <v>27</v>
      </c>
      <c r="G10" s="12" t="s">
        <v>28</v>
      </c>
      <c r="H10" s="12" t="s">
        <v>20</v>
      </c>
      <c r="I10" s="5" t="s">
        <v>1</v>
      </c>
      <c r="J10" s="9"/>
      <c r="K10" s="7">
        <v>4000</v>
      </c>
      <c r="L10" s="7">
        <f t="shared" si="0"/>
        <v>0</v>
      </c>
      <c r="M10" s="8">
        <v>0.1</v>
      </c>
      <c r="N10" s="7">
        <f t="shared" si="1"/>
        <v>0</v>
      </c>
      <c r="O10" s="7">
        <f t="shared" si="2"/>
        <v>0</v>
      </c>
    </row>
    <row r="11" spans="1:15" ht="33.75">
      <c r="A11" s="25"/>
      <c r="B11" s="12" t="s">
        <v>29</v>
      </c>
      <c r="C11" s="4" t="s">
        <v>30</v>
      </c>
      <c r="D11" s="16" t="s">
        <v>179</v>
      </c>
      <c r="E11" s="4"/>
      <c r="F11" s="12" t="s">
        <v>31</v>
      </c>
      <c r="G11" s="12" t="s">
        <v>32</v>
      </c>
      <c r="H11" s="12" t="s">
        <v>20</v>
      </c>
      <c r="I11" s="5" t="s">
        <v>1</v>
      </c>
      <c r="J11" s="9"/>
      <c r="K11" s="7">
        <v>25000</v>
      </c>
      <c r="L11" s="7">
        <f t="shared" si="0"/>
        <v>0</v>
      </c>
      <c r="M11" s="8">
        <v>0.1</v>
      </c>
      <c r="N11" s="7">
        <f t="shared" si="1"/>
        <v>0</v>
      </c>
      <c r="O11" s="7">
        <f t="shared" si="2"/>
        <v>0</v>
      </c>
    </row>
    <row r="12" spans="1:15" ht="45">
      <c r="A12" s="25"/>
      <c r="B12" s="12" t="s">
        <v>33</v>
      </c>
      <c r="C12" s="4" t="s">
        <v>34</v>
      </c>
      <c r="D12" s="16" t="s">
        <v>180</v>
      </c>
      <c r="E12" s="4"/>
      <c r="F12" s="12" t="s">
        <v>35</v>
      </c>
      <c r="G12" s="12" t="s">
        <v>36</v>
      </c>
      <c r="H12" s="12" t="s">
        <v>20</v>
      </c>
      <c r="I12" s="5" t="s">
        <v>1</v>
      </c>
      <c r="J12" s="9"/>
      <c r="K12" s="7">
        <v>25000</v>
      </c>
      <c r="L12" s="7">
        <f t="shared" si="0"/>
        <v>0</v>
      </c>
      <c r="M12" s="8">
        <v>0.1</v>
      </c>
      <c r="N12" s="7">
        <f t="shared" si="1"/>
        <v>0</v>
      </c>
      <c r="O12" s="7">
        <f t="shared" si="2"/>
        <v>0</v>
      </c>
    </row>
    <row r="13" spans="1:15" ht="33.75">
      <c r="A13" s="25"/>
      <c r="B13" s="12" t="s">
        <v>37</v>
      </c>
      <c r="C13" s="4" t="s">
        <v>38</v>
      </c>
      <c r="D13" s="16" t="s">
        <v>181</v>
      </c>
      <c r="E13" s="4"/>
      <c r="F13" s="12" t="s">
        <v>39</v>
      </c>
      <c r="G13" s="12" t="s">
        <v>40</v>
      </c>
      <c r="H13" s="12" t="s">
        <v>20</v>
      </c>
      <c r="I13" s="5" t="s">
        <v>1</v>
      </c>
      <c r="J13" s="9"/>
      <c r="K13" s="7">
        <v>4000</v>
      </c>
      <c r="L13" s="7">
        <f t="shared" si="0"/>
        <v>0</v>
      </c>
      <c r="M13" s="8">
        <v>0.1</v>
      </c>
      <c r="N13" s="7">
        <f t="shared" si="1"/>
        <v>0</v>
      </c>
      <c r="O13" s="7">
        <f t="shared" si="2"/>
        <v>0</v>
      </c>
    </row>
    <row r="14" spans="1:15" ht="12.75">
      <c r="A14" s="25"/>
      <c r="B14" s="18" t="s">
        <v>41</v>
      </c>
      <c r="C14" s="18"/>
      <c r="D14" s="18"/>
      <c r="E14" s="18"/>
      <c r="F14" s="18"/>
      <c r="G14" s="18"/>
      <c r="H14" s="18"/>
      <c r="I14" s="18"/>
      <c r="J14" s="18"/>
      <c r="K14" s="18"/>
      <c r="L14" s="11">
        <f>SUM(L8:L13)</f>
        <v>0</v>
      </c>
      <c r="M14" s="19">
        <f>SUM(N8:N13)</f>
        <v>0</v>
      </c>
      <c r="N14" s="19"/>
      <c r="O14" s="11">
        <f>SUM(O8:O13)</f>
        <v>0</v>
      </c>
    </row>
    <row r="15" spans="1:15" ht="12.75">
      <c r="A15" s="25">
        <v>4</v>
      </c>
      <c r="B15" s="21" t="s">
        <v>42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ht="33.75">
      <c r="A16" s="25"/>
      <c r="B16" s="12" t="s">
        <v>43</v>
      </c>
      <c r="C16" s="4" t="s">
        <v>44</v>
      </c>
      <c r="D16" s="17" t="s">
        <v>182</v>
      </c>
      <c r="E16" s="4"/>
      <c r="F16" s="12" t="s">
        <v>45</v>
      </c>
      <c r="G16" s="12" t="s">
        <v>46</v>
      </c>
      <c r="H16" s="12" t="s">
        <v>20</v>
      </c>
      <c r="I16" s="5" t="s">
        <v>1</v>
      </c>
      <c r="J16" s="9"/>
      <c r="K16" s="9">
        <v>48000</v>
      </c>
      <c r="L16" s="7">
        <f>J16*K16</f>
        <v>0</v>
      </c>
      <c r="M16" s="8">
        <v>0.1</v>
      </c>
      <c r="N16" s="7">
        <f>L16*M16</f>
        <v>0</v>
      </c>
      <c r="O16" s="7">
        <f>L16+N16</f>
        <v>0</v>
      </c>
    </row>
    <row r="17" spans="1:15" ht="67.5">
      <c r="A17" s="25"/>
      <c r="B17" s="12" t="s">
        <v>47</v>
      </c>
      <c r="C17" s="4" t="s">
        <v>48</v>
      </c>
      <c r="D17" s="17" t="s">
        <v>183</v>
      </c>
      <c r="E17" s="4"/>
      <c r="F17" s="12" t="s">
        <v>45</v>
      </c>
      <c r="G17" s="12" t="s">
        <v>49</v>
      </c>
      <c r="H17" s="12" t="s">
        <v>20</v>
      </c>
      <c r="I17" s="5" t="s">
        <v>1</v>
      </c>
      <c r="J17" s="9"/>
      <c r="K17" s="9">
        <v>48000</v>
      </c>
      <c r="L17" s="7">
        <f>J17*K17</f>
        <v>0</v>
      </c>
      <c r="M17" s="8">
        <v>0.1</v>
      </c>
      <c r="N17" s="7">
        <f>L17*M17</f>
        <v>0</v>
      </c>
      <c r="O17" s="7">
        <f>L17+N17</f>
        <v>0</v>
      </c>
    </row>
    <row r="18" spans="1:15" ht="33.75">
      <c r="A18" s="25"/>
      <c r="B18" s="12" t="s">
        <v>50</v>
      </c>
      <c r="C18" s="4" t="s">
        <v>51</v>
      </c>
      <c r="D18" s="17" t="s">
        <v>184</v>
      </c>
      <c r="E18" s="4"/>
      <c r="F18" s="12" t="s">
        <v>52</v>
      </c>
      <c r="G18" s="12" t="s">
        <v>53</v>
      </c>
      <c r="H18" s="12" t="s">
        <v>20</v>
      </c>
      <c r="I18" s="5" t="s">
        <v>1</v>
      </c>
      <c r="J18" s="9"/>
      <c r="K18" s="9">
        <v>4000</v>
      </c>
      <c r="L18" s="7">
        <f>J18*K18</f>
        <v>0</v>
      </c>
      <c r="M18" s="8">
        <v>0.1</v>
      </c>
      <c r="N18" s="7">
        <f>L18*M18</f>
        <v>0</v>
      </c>
      <c r="O18" s="7">
        <f>L18+N18</f>
        <v>0</v>
      </c>
    </row>
    <row r="19" spans="1:15" ht="33.75">
      <c r="A19" s="25"/>
      <c r="B19" s="12" t="s">
        <v>54</v>
      </c>
      <c r="C19" s="4" t="s">
        <v>55</v>
      </c>
      <c r="D19" s="17" t="s">
        <v>185</v>
      </c>
      <c r="E19" s="4"/>
      <c r="F19" s="12" t="s">
        <v>56</v>
      </c>
      <c r="G19" s="12" t="s">
        <v>57</v>
      </c>
      <c r="H19" s="12" t="s">
        <v>20</v>
      </c>
      <c r="I19" s="5" t="s">
        <v>1</v>
      </c>
      <c r="J19" s="9"/>
      <c r="K19" s="9">
        <v>20000</v>
      </c>
      <c r="L19" s="7">
        <f>J19*K19</f>
        <v>0</v>
      </c>
      <c r="M19" s="8">
        <v>0.1</v>
      </c>
      <c r="N19" s="7">
        <f>L19*M19</f>
        <v>0</v>
      </c>
      <c r="O19" s="7">
        <f>L19+N19</f>
        <v>0</v>
      </c>
    </row>
    <row r="20" spans="1:15" ht="33.75">
      <c r="A20" s="25"/>
      <c r="B20" s="12" t="s">
        <v>58</v>
      </c>
      <c r="C20" s="4" t="s">
        <v>59</v>
      </c>
      <c r="D20" s="17" t="s">
        <v>186</v>
      </c>
      <c r="E20" s="4"/>
      <c r="F20" s="10"/>
      <c r="G20" s="12" t="s">
        <v>60</v>
      </c>
      <c r="H20" s="12" t="s">
        <v>20</v>
      </c>
      <c r="I20" s="5" t="s">
        <v>1</v>
      </c>
      <c r="J20" s="9"/>
      <c r="K20" s="9">
        <v>4000</v>
      </c>
      <c r="L20" s="7">
        <f>J20*K20</f>
        <v>0</v>
      </c>
      <c r="M20" s="8">
        <v>0.1</v>
      </c>
      <c r="N20" s="7">
        <f>L20*M20</f>
        <v>0</v>
      </c>
      <c r="O20" s="7">
        <f>L20+N20</f>
        <v>0</v>
      </c>
    </row>
    <row r="21" spans="1:15" ht="12.75">
      <c r="A21" s="25"/>
      <c r="B21" s="18" t="s">
        <v>61</v>
      </c>
      <c r="C21" s="18"/>
      <c r="D21" s="18"/>
      <c r="E21" s="18"/>
      <c r="F21" s="18"/>
      <c r="G21" s="18"/>
      <c r="H21" s="18"/>
      <c r="I21" s="18"/>
      <c r="J21" s="18"/>
      <c r="K21" s="18"/>
      <c r="L21" s="11">
        <f>SUM(L16:L20)</f>
        <v>0</v>
      </c>
      <c r="M21" s="19">
        <f>SUM(N16:N20)</f>
        <v>0</v>
      </c>
      <c r="N21" s="19"/>
      <c r="O21" s="11">
        <f>SUM(O16:O20)</f>
        <v>0</v>
      </c>
    </row>
    <row r="22" spans="1:15" ht="12.75">
      <c r="A22" s="25">
        <v>9</v>
      </c>
      <c r="B22" s="21" t="s">
        <v>62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</row>
    <row r="23" spans="1:15" ht="67.5">
      <c r="A23" s="25"/>
      <c r="B23" s="12" t="s">
        <v>63</v>
      </c>
      <c r="C23" s="10" t="s">
        <v>64</v>
      </c>
      <c r="D23" s="17" t="s">
        <v>187</v>
      </c>
      <c r="E23" s="10"/>
      <c r="F23" s="12" t="s">
        <v>65</v>
      </c>
      <c r="G23" s="12" t="s">
        <v>66</v>
      </c>
      <c r="H23" s="12" t="s">
        <v>20</v>
      </c>
      <c r="I23" s="5" t="s">
        <v>1</v>
      </c>
      <c r="J23" s="9"/>
      <c r="K23" s="9">
        <v>55000</v>
      </c>
      <c r="L23" s="7">
        <f>J23*K23</f>
        <v>0</v>
      </c>
      <c r="M23" s="8">
        <v>0.1</v>
      </c>
      <c r="N23" s="7">
        <f>L23*M23</f>
        <v>0</v>
      </c>
      <c r="O23" s="7">
        <f>L23+N23</f>
        <v>0</v>
      </c>
    </row>
    <row r="24" spans="1:15" ht="90">
      <c r="A24" s="25"/>
      <c r="B24" s="12" t="s">
        <v>67</v>
      </c>
      <c r="C24" s="10" t="s">
        <v>68</v>
      </c>
      <c r="D24" s="17" t="s">
        <v>187</v>
      </c>
      <c r="E24" s="10"/>
      <c r="F24" s="12" t="s">
        <v>65</v>
      </c>
      <c r="G24" s="12" t="s">
        <v>66</v>
      </c>
      <c r="H24" s="12" t="s">
        <v>20</v>
      </c>
      <c r="I24" s="5" t="s">
        <v>1</v>
      </c>
      <c r="J24" s="9"/>
      <c r="K24" s="9">
        <v>55000</v>
      </c>
      <c r="L24" s="7">
        <f>J24*K24</f>
        <v>0</v>
      </c>
      <c r="M24" s="8">
        <v>0.1</v>
      </c>
      <c r="N24" s="7">
        <f>L24*M24</f>
        <v>0</v>
      </c>
      <c r="O24" s="7">
        <f>L24+N24</f>
        <v>0</v>
      </c>
    </row>
    <row r="25" spans="1:15" ht="33.75">
      <c r="A25" s="25"/>
      <c r="B25" s="12" t="s">
        <v>69</v>
      </c>
      <c r="C25" s="10" t="s">
        <v>70</v>
      </c>
      <c r="D25" s="17" t="s">
        <v>188</v>
      </c>
      <c r="E25" s="10"/>
      <c r="F25" s="12" t="s">
        <v>71</v>
      </c>
      <c r="G25" s="12" t="s">
        <v>72</v>
      </c>
      <c r="H25" s="12" t="s">
        <v>20</v>
      </c>
      <c r="I25" s="5" t="s">
        <v>1</v>
      </c>
      <c r="J25" s="9"/>
      <c r="K25" s="9">
        <v>4000</v>
      </c>
      <c r="L25" s="7">
        <f>J25*K25</f>
        <v>0</v>
      </c>
      <c r="M25" s="8">
        <v>0.1</v>
      </c>
      <c r="N25" s="7">
        <f>L25*M25</f>
        <v>0</v>
      </c>
      <c r="O25" s="7">
        <f>L25+N25</f>
        <v>0</v>
      </c>
    </row>
    <row r="26" spans="1:15" ht="33.75">
      <c r="A26" s="25"/>
      <c r="B26" s="12" t="s">
        <v>73</v>
      </c>
      <c r="C26" s="10" t="s">
        <v>74</v>
      </c>
      <c r="D26" s="17" t="s">
        <v>189</v>
      </c>
      <c r="E26" s="10"/>
      <c r="F26" s="12" t="s">
        <v>75</v>
      </c>
      <c r="G26" s="12" t="s">
        <v>76</v>
      </c>
      <c r="H26" s="12" t="s">
        <v>20</v>
      </c>
      <c r="I26" s="5" t="s">
        <v>1</v>
      </c>
      <c r="J26" s="9"/>
      <c r="K26" s="9">
        <v>12000</v>
      </c>
      <c r="L26" s="7">
        <f>J26*K26</f>
        <v>0</v>
      </c>
      <c r="M26" s="8">
        <v>0.1</v>
      </c>
      <c r="N26" s="7">
        <f>L26*M26</f>
        <v>0</v>
      </c>
      <c r="O26" s="7">
        <f>L26+N26</f>
        <v>0</v>
      </c>
    </row>
    <row r="27" spans="1:15" ht="33.75">
      <c r="A27" s="25"/>
      <c r="B27" s="12" t="s">
        <v>77</v>
      </c>
      <c r="C27" s="10" t="s">
        <v>78</v>
      </c>
      <c r="D27" s="17" t="s">
        <v>186</v>
      </c>
      <c r="E27" s="10"/>
      <c r="F27" s="10"/>
      <c r="G27" s="12" t="s">
        <v>60</v>
      </c>
      <c r="H27" s="12" t="s">
        <v>20</v>
      </c>
      <c r="I27" s="5" t="s">
        <v>1</v>
      </c>
      <c r="J27" s="9"/>
      <c r="K27" s="9">
        <v>4000</v>
      </c>
      <c r="L27" s="7">
        <f>J27*K27</f>
        <v>0</v>
      </c>
      <c r="M27" s="8">
        <v>0.1</v>
      </c>
      <c r="N27" s="7">
        <f>L27*M27</f>
        <v>0</v>
      </c>
      <c r="O27" s="7">
        <f>L27+N27</f>
        <v>0</v>
      </c>
    </row>
    <row r="28" spans="1:15" ht="12.75">
      <c r="A28" s="25"/>
      <c r="B28" s="18" t="s">
        <v>79</v>
      </c>
      <c r="C28" s="18"/>
      <c r="D28" s="18"/>
      <c r="E28" s="18"/>
      <c r="F28" s="18"/>
      <c r="G28" s="18"/>
      <c r="H28" s="18"/>
      <c r="I28" s="18"/>
      <c r="J28" s="18"/>
      <c r="K28" s="18"/>
      <c r="L28" s="11">
        <f>SUM(L23:L27)</f>
        <v>0</v>
      </c>
      <c r="M28" s="19">
        <f>SUM(N23:N27)</f>
        <v>0</v>
      </c>
      <c r="N28" s="19"/>
      <c r="O28" s="11">
        <f>SUM(O23:O27)</f>
        <v>0</v>
      </c>
    </row>
    <row r="29" spans="1:15" ht="12.75">
      <c r="A29" s="25">
        <v>13</v>
      </c>
      <c r="B29" s="21" t="s">
        <v>80</v>
      </c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</row>
    <row r="30" spans="1:15" ht="78.75">
      <c r="A30" s="25"/>
      <c r="B30" s="12" t="s">
        <v>81</v>
      </c>
      <c r="C30" s="10" t="s">
        <v>82</v>
      </c>
      <c r="D30" s="17" t="s">
        <v>190</v>
      </c>
      <c r="E30" s="10"/>
      <c r="F30" s="12" t="s">
        <v>83</v>
      </c>
      <c r="G30" s="12" t="s">
        <v>46</v>
      </c>
      <c r="H30" s="12" t="s">
        <v>20</v>
      </c>
      <c r="I30" s="5" t="s">
        <v>1</v>
      </c>
      <c r="J30" s="9"/>
      <c r="K30" s="7">
        <v>56000</v>
      </c>
      <c r="L30" s="7">
        <f>J30*K30</f>
        <v>0</v>
      </c>
      <c r="M30" s="8">
        <v>0.1</v>
      </c>
      <c r="N30" s="7">
        <f>L30*M30</f>
        <v>0</v>
      </c>
      <c r="O30" s="7">
        <f>L30+N30</f>
        <v>0</v>
      </c>
    </row>
    <row r="31" spans="1:15" ht="33.75">
      <c r="A31" s="25"/>
      <c r="B31" s="12" t="s">
        <v>84</v>
      </c>
      <c r="C31" s="10" t="s">
        <v>85</v>
      </c>
      <c r="D31" s="17" t="s">
        <v>191</v>
      </c>
      <c r="E31" s="10"/>
      <c r="F31" s="12" t="s">
        <v>86</v>
      </c>
      <c r="G31" s="12" t="s">
        <v>87</v>
      </c>
      <c r="H31" s="12" t="s">
        <v>20</v>
      </c>
      <c r="I31" s="5" t="s">
        <v>1</v>
      </c>
      <c r="J31" s="9"/>
      <c r="K31" s="7">
        <v>4000</v>
      </c>
      <c r="L31" s="7">
        <f>J31*K31</f>
        <v>0</v>
      </c>
      <c r="M31" s="8">
        <v>0.1</v>
      </c>
      <c r="N31" s="7">
        <f>L31*M31</f>
        <v>0</v>
      </c>
      <c r="O31" s="7">
        <f>L31+N31</f>
        <v>0</v>
      </c>
    </row>
    <row r="32" spans="1:15" ht="45">
      <c r="A32" s="25"/>
      <c r="B32" s="12" t="s">
        <v>88</v>
      </c>
      <c r="C32" s="10" t="s">
        <v>89</v>
      </c>
      <c r="D32" s="17" t="s">
        <v>192</v>
      </c>
      <c r="E32" s="10"/>
      <c r="F32" s="12" t="s">
        <v>90</v>
      </c>
      <c r="G32" s="12" t="s">
        <v>91</v>
      </c>
      <c r="H32" s="12" t="s">
        <v>20</v>
      </c>
      <c r="I32" s="5" t="s">
        <v>1</v>
      </c>
      <c r="J32" s="9"/>
      <c r="K32" s="7">
        <v>6000</v>
      </c>
      <c r="L32" s="7">
        <f>J32*K32</f>
        <v>0</v>
      </c>
      <c r="M32" s="8">
        <v>0.1</v>
      </c>
      <c r="N32" s="7">
        <f>L32*M32</f>
        <v>0</v>
      </c>
      <c r="O32" s="7">
        <f>L32+N32</f>
        <v>0</v>
      </c>
    </row>
    <row r="33" spans="1:15" ht="33.75">
      <c r="A33" s="25"/>
      <c r="B33" s="12" t="s">
        <v>92</v>
      </c>
      <c r="C33" s="10" t="s">
        <v>93</v>
      </c>
      <c r="D33" s="17" t="s">
        <v>193</v>
      </c>
      <c r="E33" s="10"/>
      <c r="F33" s="12" t="s">
        <v>94</v>
      </c>
      <c r="G33" s="12" t="s">
        <v>95</v>
      </c>
      <c r="H33" s="12" t="s">
        <v>20</v>
      </c>
      <c r="I33" s="5" t="s">
        <v>1</v>
      </c>
      <c r="J33" s="9"/>
      <c r="K33" s="7">
        <v>4000</v>
      </c>
      <c r="L33" s="7">
        <f>J33*K33</f>
        <v>0</v>
      </c>
      <c r="M33" s="8">
        <v>0.1</v>
      </c>
      <c r="N33" s="7">
        <f>L33*M33</f>
        <v>0</v>
      </c>
      <c r="O33" s="7">
        <f>L33+N33</f>
        <v>0</v>
      </c>
    </row>
    <row r="34" spans="1:15" ht="12.75">
      <c r="A34" s="25"/>
      <c r="B34" s="18" t="s">
        <v>96</v>
      </c>
      <c r="C34" s="18"/>
      <c r="D34" s="18"/>
      <c r="E34" s="18"/>
      <c r="F34" s="18"/>
      <c r="G34" s="18"/>
      <c r="H34" s="18"/>
      <c r="I34" s="18"/>
      <c r="J34" s="18"/>
      <c r="K34" s="18"/>
      <c r="L34" s="11">
        <f>SUM(L30:L33)</f>
        <v>0</v>
      </c>
      <c r="M34" s="19">
        <f>SUM(N30:N33)</f>
        <v>0</v>
      </c>
      <c r="N34" s="19"/>
      <c r="O34" s="11">
        <f>SUM(O30:O33)</f>
        <v>0</v>
      </c>
    </row>
    <row r="35" spans="1:15" ht="12.75">
      <c r="A35" s="25">
        <v>18</v>
      </c>
      <c r="B35" s="21" t="s">
        <v>97</v>
      </c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</row>
    <row r="36" spans="1:15" ht="45">
      <c r="A36" s="25"/>
      <c r="B36" s="24" t="s">
        <v>98</v>
      </c>
      <c r="C36" s="13" t="s">
        <v>99</v>
      </c>
      <c r="D36" s="17" t="s">
        <v>194</v>
      </c>
      <c r="E36" s="13"/>
      <c r="F36" s="10" t="s">
        <v>100</v>
      </c>
      <c r="G36" s="12" t="s">
        <v>101</v>
      </c>
      <c r="H36" s="12" t="s">
        <v>20</v>
      </c>
      <c r="I36" s="5" t="s">
        <v>1</v>
      </c>
      <c r="J36" s="9"/>
      <c r="K36" s="7">
        <v>56000</v>
      </c>
      <c r="L36" s="7">
        <f>J36*K36</f>
        <v>0</v>
      </c>
      <c r="M36" s="8">
        <v>0.1</v>
      </c>
      <c r="N36" s="7">
        <f>L36*M36</f>
        <v>0</v>
      </c>
      <c r="O36" s="7">
        <f>L36+N36</f>
        <v>0</v>
      </c>
    </row>
    <row r="37" spans="1:15" ht="22.5">
      <c r="A37" s="25"/>
      <c r="B37" s="24"/>
      <c r="C37" s="10" t="s">
        <v>102</v>
      </c>
      <c r="D37" s="17" t="s">
        <v>195</v>
      </c>
      <c r="E37" s="10"/>
      <c r="F37" s="12" t="s">
        <v>103</v>
      </c>
      <c r="G37" s="12" t="s">
        <v>104</v>
      </c>
      <c r="H37" s="12" t="s">
        <v>20</v>
      </c>
      <c r="I37" s="5" t="s">
        <v>1</v>
      </c>
      <c r="J37" s="6"/>
      <c r="K37" s="7">
        <v>4000</v>
      </c>
      <c r="L37" s="7">
        <f>J37*K37</f>
        <v>0</v>
      </c>
      <c r="M37" s="8">
        <v>0.1</v>
      </c>
      <c r="N37" s="7">
        <f>L37*M37</f>
        <v>0</v>
      </c>
      <c r="O37" s="7">
        <f>L37+N37</f>
        <v>0</v>
      </c>
    </row>
    <row r="38" spans="1:15" ht="22.5">
      <c r="A38" s="25"/>
      <c r="B38" s="24"/>
      <c r="C38" s="10" t="s">
        <v>105</v>
      </c>
      <c r="D38" s="17" t="s">
        <v>196</v>
      </c>
      <c r="E38" s="10"/>
      <c r="F38" s="12" t="s">
        <v>106</v>
      </c>
      <c r="G38" s="12" t="s">
        <v>107</v>
      </c>
      <c r="H38" s="12" t="s">
        <v>20</v>
      </c>
      <c r="I38" s="5" t="s">
        <v>1</v>
      </c>
      <c r="J38" s="9"/>
      <c r="K38" s="7">
        <v>2000</v>
      </c>
      <c r="L38" s="7">
        <f>J38*K38</f>
        <v>0</v>
      </c>
      <c r="M38" s="8">
        <v>0.1</v>
      </c>
      <c r="N38" s="7">
        <f>L38*M38</f>
        <v>0</v>
      </c>
      <c r="O38" s="7">
        <f>L38+N38</f>
        <v>0</v>
      </c>
    </row>
    <row r="39" spans="1:15" ht="12.75">
      <c r="A39" s="25"/>
      <c r="B39" s="24"/>
      <c r="C39" s="18" t="s">
        <v>108</v>
      </c>
      <c r="D39" s="18"/>
      <c r="E39" s="18"/>
      <c r="F39" s="18"/>
      <c r="G39" s="18"/>
      <c r="H39" s="18"/>
      <c r="I39" s="18"/>
      <c r="J39" s="18"/>
      <c r="K39" s="18"/>
      <c r="L39" s="11">
        <f>SUM(L36:L38)</f>
        <v>0</v>
      </c>
      <c r="M39" s="19">
        <f>SUM(N36:N38)</f>
        <v>0</v>
      </c>
      <c r="N39" s="19"/>
      <c r="O39" s="11">
        <f>SUM(O36:O38)</f>
        <v>0</v>
      </c>
    </row>
    <row r="40" spans="1:15" ht="45">
      <c r="A40" s="25"/>
      <c r="B40" s="24" t="s">
        <v>109</v>
      </c>
      <c r="C40" s="13" t="s">
        <v>110</v>
      </c>
      <c r="D40" s="17" t="s">
        <v>197</v>
      </c>
      <c r="E40" s="13"/>
      <c r="F40" s="12" t="s">
        <v>111</v>
      </c>
      <c r="G40" s="12" t="s">
        <v>112</v>
      </c>
      <c r="H40" s="12" t="s">
        <v>20</v>
      </c>
      <c r="I40" s="5" t="s">
        <v>1</v>
      </c>
      <c r="J40" s="9"/>
      <c r="K40" s="7">
        <v>56000</v>
      </c>
      <c r="L40" s="7">
        <f>J40*K40</f>
        <v>0</v>
      </c>
      <c r="M40" s="8">
        <v>0.1</v>
      </c>
      <c r="N40" s="7">
        <f>L40*M40</f>
        <v>0</v>
      </c>
      <c r="O40" s="7">
        <f>L40+N40</f>
        <v>0</v>
      </c>
    </row>
    <row r="41" spans="1:15" ht="22.5">
      <c r="A41" s="25"/>
      <c r="B41" s="24"/>
      <c r="C41" s="10" t="s">
        <v>113</v>
      </c>
      <c r="D41" s="17" t="s">
        <v>198</v>
      </c>
      <c r="E41" s="10"/>
      <c r="F41" s="12" t="s">
        <v>114</v>
      </c>
      <c r="G41" s="12" t="s">
        <v>115</v>
      </c>
      <c r="H41" s="12" t="s">
        <v>20</v>
      </c>
      <c r="I41" s="5" t="s">
        <v>1</v>
      </c>
      <c r="J41" s="9"/>
      <c r="K41" s="7">
        <v>4000</v>
      </c>
      <c r="L41" s="7">
        <f>J41*K41</f>
        <v>0</v>
      </c>
      <c r="M41" s="8">
        <v>0.1</v>
      </c>
      <c r="N41" s="7">
        <f>L41*M41</f>
        <v>0</v>
      </c>
      <c r="O41" s="7">
        <f>L41+N41</f>
        <v>0</v>
      </c>
    </row>
    <row r="42" spans="1:15" ht="22.5">
      <c r="A42" s="25"/>
      <c r="B42" s="24"/>
      <c r="C42" s="10" t="s">
        <v>116</v>
      </c>
      <c r="D42" s="17" t="s">
        <v>199</v>
      </c>
      <c r="E42" s="10"/>
      <c r="F42" s="12" t="s">
        <v>117</v>
      </c>
      <c r="G42" s="12" t="s">
        <v>118</v>
      </c>
      <c r="H42" s="12" t="s">
        <v>20</v>
      </c>
      <c r="I42" s="5" t="s">
        <v>1</v>
      </c>
      <c r="J42" s="9"/>
      <c r="K42" s="7">
        <v>2000</v>
      </c>
      <c r="L42" s="7">
        <f>J42*K42</f>
        <v>0</v>
      </c>
      <c r="M42" s="8">
        <v>0.1</v>
      </c>
      <c r="N42" s="7">
        <f>L42*M42</f>
        <v>0</v>
      </c>
      <c r="O42" s="7">
        <f>L42+N42</f>
        <v>0</v>
      </c>
    </row>
    <row r="43" spans="1:15" ht="12.75">
      <c r="A43" s="25"/>
      <c r="B43" s="24"/>
      <c r="C43" s="18" t="s">
        <v>119</v>
      </c>
      <c r="D43" s="18"/>
      <c r="E43" s="18"/>
      <c r="F43" s="18"/>
      <c r="G43" s="18"/>
      <c r="H43" s="18"/>
      <c r="I43" s="18"/>
      <c r="J43" s="18"/>
      <c r="K43" s="18"/>
      <c r="L43" s="11">
        <f>SUM(L40:L42)</f>
        <v>0</v>
      </c>
      <c r="M43" s="19">
        <f>SUM(N40:N42)</f>
        <v>0</v>
      </c>
      <c r="N43" s="19"/>
      <c r="O43" s="11">
        <f>SUM(O40:O42)</f>
        <v>0</v>
      </c>
    </row>
    <row r="44" spans="1:15" ht="45">
      <c r="A44" s="25"/>
      <c r="B44" s="24" t="s">
        <v>120</v>
      </c>
      <c r="C44" s="13" t="s">
        <v>121</v>
      </c>
      <c r="D44" s="17" t="s">
        <v>200</v>
      </c>
      <c r="E44" s="13"/>
      <c r="F44" s="10" t="s">
        <v>122</v>
      </c>
      <c r="G44" s="10" t="s">
        <v>123</v>
      </c>
      <c r="H44" s="10" t="s">
        <v>20</v>
      </c>
      <c r="I44" s="5" t="s">
        <v>1</v>
      </c>
      <c r="J44" s="6"/>
      <c r="K44" s="7">
        <v>56000</v>
      </c>
      <c r="L44" s="7">
        <f>J44*K44</f>
        <v>0</v>
      </c>
      <c r="M44" s="8">
        <v>0.1</v>
      </c>
      <c r="N44" s="7">
        <f>L44*M44</f>
        <v>0</v>
      </c>
      <c r="O44" s="7">
        <f>L44+N44</f>
        <v>0</v>
      </c>
    </row>
    <row r="45" spans="1:15" ht="22.5">
      <c r="A45" s="25"/>
      <c r="B45" s="24"/>
      <c r="C45" s="10" t="s">
        <v>124</v>
      </c>
      <c r="D45" s="17" t="s">
        <v>195</v>
      </c>
      <c r="E45" s="10"/>
      <c r="F45" s="10" t="s">
        <v>125</v>
      </c>
      <c r="G45" s="10" t="s">
        <v>104</v>
      </c>
      <c r="H45" s="10" t="s">
        <v>20</v>
      </c>
      <c r="I45" s="5" t="s">
        <v>1</v>
      </c>
      <c r="J45" s="6"/>
      <c r="K45" s="7">
        <v>4000</v>
      </c>
      <c r="L45" s="7">
        <f>J45*K45</f>
        <v>0</v>
      </c>
      <c r="M45" s="8">
        <v>0.1</v>
      </c>
      <c r="N45" s="7">
        <f>L45*M45</f>
        <v>0</v>
      </c>
      <c r="O45" s="7">
        <f>L45+N45</f>
        <v>0</v>
      </c>
    </row>
    <row r="46" spans="1:15" ht="22.5">
      <c r="A46" s="25"/>
      <c r="B46" s="24"/>
      <c r="C46" s="10" t="s">
        <v>126</v>
      </c>
      <c r="D46" s="17" t="s">
        <v>196</v>
      </c>
      <c r="E46" s="10"/>
      <c r="F46" s="10" t="s">
        <v>106</v>
      </c>
      <c r="G46" s="10" t="s">
        <v>107</v>
      </c>
      <c r="H46" s="10" t="s">
        <v>20</v>
      </c>
      <c r="I46" s="5" t="s">
        <v>1</v>
      </c>
      <c r="J46" s="6"/>
      <c r="K46" s="7">
        <v>2000</v>
      </c>
      <c r="L46" s="7">
        <f>J46*K46</f>
        <v>0</v>
      </c>
      <c r="M46" s="8">
        <v>0.1</v>
      </c>
      <c r="N46" s="7">
        <f>L46*M46</f>
        <v>0</v>
      </c>
      <c r="O46" s="7">
        <f>L46+N46</f>
        <v>0</v>
      </c>
    </row>
    <row r="47" spans="1:15" ht="12.75">
      <c r="A47" s="25"/>
      <c r="B47" s="24"/>
      <c r="C47" s="18" t="s">
        <v>127</v>
      </c>
      <c r="D47" s="18"/>
      <c r="E47" s="18"/>
      <c r="F47" s="18"/>
      <c r="G47" s="18"/>
      <c r="H47" s="18"/>
      <c r="I47" s="18"/>
      <c r="J47" s="18"/>
      <c r="K47" s="18"/>
      <c r="L47" s="11">
        <f>SUM(L44:L46)</f>
        <v>0</v>
      </c>
      <c r="M47" s="19">
        <f>SUM(N44:N46)</f>
        <v>0</v>
      </c>
      <c r="N47" s="19"/>
      <c r="O47" s="11">
        <f>SUM(O44:O46)</f>
        <v>0</v>
      </c>
    </row>
    <row r="48" spans="1:15" ht="45">
      <c r="A48" s="25"/>
      <c r="B48" s="24" t="s">
        <v>128</v>
      </c>
      <c r="C48" s="13" t="s">
        <v>129</v>
      </c>
      <c r="D48" s="17" t="s">
        <v>201</v>
      </c>
      <c r="E48" s="13"/>
      <c r="F48" s="10" t="s">
        <v>130</v>
      </c>
      <c r="G48" s="10" t="s">
        <v>131</v>
      </c>
      <c r="H48" s="10" t="s">
        <v>20</v>
      </c>
      <c r="I48" s="5" t="s">
        <v>1</v>
      </c>
      <c r="J48" s="9"/>
      <c r="K48" s="7">
        <v>56000</v>
      </c>
      <c r="L48" s="7">
        <f>J48*K48</f>
        <v>0</v>
      </c>
      <c r="M48" s="8">
        <v>0.1</v>
      </c>
      <c r="N48" s="7">
        <f>L48*M48</f>
        <v>0</v>
      </c>
      <c r="O48" s="7">
        <f>L48+N48</f>
        <v>0</v>
      </c>
    </row>
    <row r="49" spans="1:15" ht="22.5">
      <c r="A49" s="25"/>
      <c r="B49" s="24"/>
      <c r="C49" s="10" t="s">
        <v>132</v>
      </c>
      <c r="D49" s="17" t="s">
        <v>198</v>
      </c>
      <c r="E49" s="10"/>
      <c r="F49" s="10" t="s">
        <v>114</v>
      </c>
      <c r="G49" s="10" t="s">
        <v>115</v>
      </c>
      <c r="H49" s="10" t="s">
        <v>20</v>
      </c>
      <c r="I49" s="5" t="s">
        <v>1</v>
      </c>
      <c r="J49" s="6"/>
      <c r="K49" s="7">
        <v>4000</v>
      </c>
      <c r="L49" s="7">
        <f>J49*K49</f>
        <v>0</v>
      </c>
      <c r="M49" s="8">
        <v>0.1</v>
      </c>
      <c r="N49" s="7">
        <f>L49*M49</f>
        <v>0</v>
      </c>
      <c r="O49" s="7">
        <f>L49+N49</f>
        <v>0</v>
      </c>
    </row>
    <row r="50" spans="1:15" ht="22.5">
      <c r="A50" s="25"/>
      <c r="B50" s="24"/>
      <c r="C50" s="10" t="s">
        <v>133</v>
      </c>
      <c r="D50" s="17" t="s">
        <v>199</v>
      </c>
      <c r="E50" s="10"/>
      <c r="F50" s="10" t="s">
        <v>117</v>
      </c>
      <c r="G50" s="10" t="s">
        <v>118</v>
      </c>
      <c r="H50" s="10" t="s">
        <v>20</v>
      </c>
      <c r="I50" s="5" t="s">
        <v>1</v>
      </c>
      <c r="J50" s="9"/>
      <c r="K50" s="7">
        <v>2000</v>
      </c>
      <c r="L50" s="7">
        <f>J50*K50</f>
        <v>0</v>
      </c>
      <c r="M50" s="8">
        <v>0.1</v>
      </c>
      <c r="N50" s="7">
        <f>L50*M50</f>
        <v>0</v>
      </c>
      <c r="O50" s="7">
        <f>L50+N50</f>
        <v>0</v>
      </c>
    </row>
    <row r="51" spans="1:15" ht="12.75">
      <c r="A51" s="25"/>
      <c r="B51" s="24"/>
      <c r="C51" s="18" t="s">
        <v>134</v>
      </c>
      <c r="D51" s="18"/>
      <c r="E51" s="18"/>
      <c r="F51" s="18"/>
      <c r="G51" s="18"/>
      <c r="H51" s="18"/>
      <c r="I51" s="18"/>
      <c r="J51" s="18"/>
      <c r="K51" s="18"/>
      <c r="L51" s="11">
        <f>SUM(L48:L50)</f>
        <v>0</v>
      </c>
      <c r="M51" s="19">
        <f>SUM(N48:N50)</f>
        <v>0</v>
      </c>
      <c r="N51" s="19"/>
      <c r="O51" s="11">
        <f>SUM(O48:O50)</f>
        <v>0</v>
      </c>
    </row>
    <row r="52" spans="1:15" ht="56.25">
      <c r="A52" s="25"/>
      <c r="B52" s="24" t="s">
        <v>135</v>
      </c>
      <c r="C52" s="13" t="s">
        <v>136</v>
      </c>
      <c r="D52" s="17" t="s">
        <v>202</v>
      </c>
      <c r="E52" s="13"/>
      <c r="F52" s="10" t="s">
        <v>137</v>
      </c>
      <c r="G52" s="10" t="s">
        <v>138</v>
      </c>
      <c r="H52" s="10" t="s">
        <v>20</v>
      </c>
      <c r="I52" s="5" t="s">
        <v>1</v>
      </c>
      <c r="J52" s="9"/>
      <c r="K52" s="7">
        <v>76000</v>
      </c>
      <c r="L52" s="7">
        <f>J52*K52</f>
        <v>0</v>
      </c>
      <c r="M52" s="8">
        <v>0.1</v>
      </c>
      <c r="N52" s="7">
        <f>L52*M52</f>
        <v>0</v>
      </c>
      <c r="O52" s="7">
        <f>L52+N52</f>
        <v>0</v>
      </c>
    </row>
    <row r="53" spans="1:15" ht="22.5">
      <c r="A53" s="25"/>
      <c r="B53" s="24"/>
      <c r="C53" s="10" t="s">
        <v>132</v>
      </c>
      <c r="D53" s="17" t="s">
        <v>198</v>
      </c>
      <c r="E53" s="10"/>
      <c r="F53" s="10" t="s">
        <v>114</v>
      </c>
      <c r="G53" s="10" t="s">
        <v>115</v>
      </c>
      <c r="H53" s="10" t="s">
        <v>20</v>
      </c>
      <c r="I53" s="5" t="s">
        <v>1</v>
      </c>
      <c r="J53" s="9"/>
      <c r="K53" s="7">
        <v>4000</v>
      </c>
      <c r="L53" s="7">
        <f>J53*K53</f>
        <v>0</v>
      </c>
      <c r="M53" s="8">
        <v>0.1</v>
      </c>
      <c r="N53" s="7">
        <f>L53*M53</f>
        <v>0</v>
      </c>
      <c r="O53" s="7">
        <f>L53+N53</f>
        <v>0</v>
      </c>
    </row>
    <row r="54" spans="1:15" ht="22.5">
      <c r="A54" s="25"/>
      <c r="B54" s="24"/>
      <c r="C54" s="10" t="s">
        <v>124</v>
      </c>
      <c r="D54" s="17" t="s">
        <v>195</v>
      </c>
      <c r="E54" s="10"/>
      <c r="F54" s="10" t="s">
        <v>125</v>
      </c>
      <c r="G54" s="10" t="s">
        <v>104</v>
      </c>
      <c r="H54" s="10" t="s">
        <v>20</v>
      </c>
      <c r="I54" s="5" t="s">
        <v>139</v>
      </c>
      <c r="J54" s="9"/>
      <c r="K54" s="7">
        <v>4000</v>
      </c>
      <c r="L54" s="7">
        <f>J54*K54</f>
        <v>0</v>
      </c>
      <c r="M54" s="8">
        <v>0.1</v>
      </c>
      <c r="N54" s="7">
        <f>L54*M54</f>
        <v>0</v>
      </c>
      <c r="O54" s="7">
        <f>L54+N54</f>
        <v>0</v>
      </c>
    </row>
    <row r="55" spans="1:15" ht="22.5">
      <c r="A55" s="25"/>
      <c r="B55" s="24"/>
      <c r="C55" s="10" t="s">
        <v>126</v>
      </c>
      <c r="D55" s="17" t="s">
        <v>196</v>
      </c>
      <c r="E55" s="10"/>
      <c r="F55" s="10" t="s">
        <v>106</v>
      </c>
      <c r="G55" s="10" t="s">
        <v>107</v>
      </c>
      <c r="H55" s="10" t="s">
        <v>20</v>
      </c>
      <c r="I55" s="5" t="s">
        <v>1</v>
      </c>
      <c r="J55" s="9"/>
      <c r="K55" s="7">
        <v>2000</v>
      </c>
      <c r="L55" s="7">
        <f>J55*K55</f>
        <v>0</v>
      </c>
      <c r="M55" s="8">
        <v>0.1</v>
      </c>
      <c r="N55" s="7">
        <f>L55*M55</f>
        <v>0</v>
      </c>
      <c r="O55" s="7">
        <f>L55+N55</f>
        <v>0</v>
      </c>
    </row>
    <row r="56" spans="1:15" ht="12.75">
      <c r="A56" s="25"/>
      <c r="B56" s="24"/>
      <c r="C56" s="18" t="s">
        <v>140</v>
      </c>
      <c r="D56" s="18"/>
      <c r="E56" s="18"/>
      <c r="F56" s="18"/>
      <c r="G56" s="18"/>
      <c r="H56" s="18"/>
      <c r="I56" s="18"/>
      <c r="J56" s="18"/>
      <c r="K56" s="18"/>
      <c r="L56" s="11">
        <f>SUM(L52:L55)</f>
        <v>0</v>
      </c>
      <c r="M56" s="19">
        <f>SUM(N52:N55)</f>
        <v>0</v>
      </c>
      <c r="N56" s="19"/>
      <c r="O56" s="11">
        <f>SUM(O52:O55)</f>
        <v>0</v>
      </c>
    </row>
    <row r="57" spans="1:15" ht="33.75">
      <c r="A57" s="25"/>
      <c r="B57" s="24" t="s">
        <v>141</v>
      </c>
      <c r="C57" s="13" t="s">
        <v>142</v>
      </c>
      <c r="D57" s="17" t="s">
        <v>203</v>
      </c>
      <c r="E57" s="13"/>
      <c r="F57" s="10" t="s">
        <v>143</v>
      </c>
      <c r="G57" s="10" t="s">
        <v>144</v>
      </c>
      <c r="H57" s="10" t="s">
        <v>20</v>
      </c>
      <c r="I57" s="5" t="s">
        <v>1</v>
      </c>
      <c r="J57" s="9"/>
      <c r="K57" s="7">
        <v>61000</v>
      </c>
      <c r="L57" s="7">
        <f>J57*K57</f>
        <v>0</v>
      </c>
      <c r="M57" s="8">
        <v>0.1</v>
      </c>
      <c r="N57" s="7">
        <f>L57*M57</f>
        <v>0</v>
      </c>
      <c r="O57" s="7">
        <f>L57+N57</f>
        <v>0</v>
      </c>
    </row>
    <row r="58" spans="1:15" ht="22.5">
      <c r="A58" s="25"/>
      <c r="B58" s="24"/>
      <c r="C58" s="10" t="s">
        <v>113</v>
      </c>
      <c r="D58" s="17" t="s">
        <v>198</v>
      </c>
      <c r="E58" s="10"/>
      <c r="F58" s="10" t="s">
        <v>114</v>
      </c>
      <c r="G58" s="10" t="s">
        <v>115</v>
      </c>
      <c r="H58" s="10" t="s">
        <v>20</v>
      </c>
      <c r="I58" s="5" t="s">
        <v>1</v>
      </c>
      <c r="J58" s="9"/>
      <c r="K58" s="7">
        <v>4000</v>
      </c>
      <c r="L58" s="7">
        <f>J58*K58</f>
        <v>0</v>
      </c>
      <c r="M58" s="8">
        <v>0.1</v>
      </c>
      <c r="N58" s="7">
        <f>L58*M58</f>
        <v>0</v>
      </c>
      <c r="O58" s="7">
        <f>L58+N58</f>
        <v>0</v>
      </c>
    </row>
    <row r="59" spans="1:15" ht="22.5">
      <c r="A59" s="25"/>
      <c r="B59" s="24"/>
      <c r="C59" s="10" t="s">
        <v>145</v>
      </c>
      <c r="D59" s="17" t="s">
        <v>199</v>
      </c>
      <c r="E59" s="10"/>
      <c r="F59" s="10" t="s">
        <v>117</v>
      </c>
      <c r="G59" s="10" t="s">
        <v>118</v>
      </c>
      <c r="H59" s="10" t="s">
        <v>20</v>
      </c>
      <c r="I59" s="5" t="s">
        <v>1</v>
      </c>
      <c r="J59" s="9"/>
      <c r="K59" s="7">
        <v>2000</v>
      </c>
      <c r="L59" s="7">
        <f>J59*K59</f>
        <v>0</v>
      </c>
      <c r="M59" s="8">
        <v>0.1</v>
      </c>
      <c r="N59" s="7">
        <f>L59*M59</f>
        <v>0</v>
      </c>
      <c r="O59" s="7">
        <f>L59+N59</f>
        <v>0</v>
      </c>
    </row>
    <row r="60" spans="1:15" ht="12.75">
      <c r="A60" s="25"/>
      <c r="B60" s="24"/>
      <c r="C60" s="18" t="s">
        <v>146</v>
      </c>
      <c r="D60" s="18"/>
      <c r="E60" s="18"/>
      <c r="F60" s="18"/>
      <c r="G60" s="18"/>
      <c r="H60" s="18"/>
      <c r="I60" s="18"/>
      <c r="J60" s="18"/>
      <c r="K60" s="18"/>
      <c r="L60" s="11">
        <f>SUM(L57:L59)</f>
        <v>0</v>
      </c>
      <c r="M60" s="19">
        <f>SUM(N57:N59)</f>
        <v>0</v>
      </c>
      <c r="N60" s="19"/>
      <c r="O60" s="11">
        <f>SUM(O57:O59)</f>
        <v>0</v>
      </c>
    </row>
    <row r="61" spans="1:15" ht="33.75">
      <c r="A61" s="25"/>
      <c r="B61" s="24" t="s">
        <v>147</v>
      </c>
      <c r="C61" s="13" t="s">
        <v>148</v>
      </c>
      <c r="D61" s="17" t="s">
        <v>204</v>
      </c>
      <c r="E61" s="13"/>
      <c r="F61" s="10" t="s">
        <v>149</v>
      </c>
      <c r="G61" s="10" t="s">
        <v>150</v>
      </c>
      <c r="H61" s="10" t="s">
        <v>20</v>
      </c>
      <c r="I61" s="5" t="s">
        <v>1</v>
      </c>
      <c r="J61" s="9"/>
      <c r="K61" s="7">
        <v>56000</v>
      </c>
      <c r="L61" s="7">
        <f>J61*K61</f>
        <v>0</v>
      </c>
      <c r="M61" s="8">
        <v>0.1</v>
      </c>
      <c r="N61" s="7">
        <f>L61*M61</f>
        <v>0</v>
      </c>
      <c r="O61" s="7">
        <f>L61+N61</f>
        <v>0</v>
      </c>
    </row>
    <row r="62" spans="1:15" ht="22.5">
      <c r="A62" s="25"/>
      <c r="B62" s="24"/>
      <c r="C62" s="10" t="s">
        <v>132</v>
      </c>
      <c r="D62" s="17" t="s">
        <v>198</v>
      </c>
      <c r="E62" s="10"/>
      <c r="F62" s="10" t="s">
        <v>114</v>
      </c>
      <c r="G62" s="10" t="s">
        <v>115</v>
      </c>
      <c r="H62" s="10" t="s">
        <v>20</v>
      </c>
      <c r="I62" s="5" t="s">
        <v>1</v>
      </c>
      <c r="J62" s="9"/>
      <c r="K62" s="7">
        <v>4000</v>
      </c>
      <c r="L62" s="7">
        <f>J62*K62</f>
        <v>0</v>
      </c>
      <c r="M62" s="8">
        <v>0.1</v>
      </c>
      <c r="N62" s="7">
        <f>L62*M62</f>
        <v>0</v>
      </c>
      <c r="O62" s="7">
        <f>L62+N62</f>
        <v>0</v>
      </c>
    </row>
    <row r="63" spans="1:15" ht="22.5">
      <c r="A63" s="25"/>
      <c r="B63" s="24"/>
      <c r="C63" s="10" t="s">
        <v>133</v>
      </c>
      <c r="D63" s="17" t="s">
        <v>199</v>
      </c>
      <c r="E63" s="10"/>
      <c r="F63" s="10" t="s">
        <v>117</v>
      </c>
      <c r="G63" s="10" t="s">
        <v>118</v>
      </c>
      <c r="H63" s="10" t="s">
        <v>20</v>
      </c>
      <c r="I63" s="5" t="s">
        <v>1</v>
      </c>
      <c r="J63" s="9"/>
      <c r="K63" s="7">
        <v>2000</v>
      </c>
      <c r="L63" s="7">
        <f>J63*K63</f>
        <v>0</v>
      </c>
      <c r="M63" s="8">
        <v>0.1</v>
      </c>
      <c r="N63" s="7">
        <f>L63*M63</f>
        <v>0</v>
      </c>
      <c r="O63" s="7">
        <f>L63+N63</f>
        <v>0</v>
      </c>
    </row>
    <row r="64" spans="1:15" ht="12.75">
      <c r="A64" s="25"/>
      <c r="B64" s="24"/>
      <c r="C64" s="18" t="s">
        <v>151</v>
      </c>
      <c r="D64" s="18"/>
      <c r="E64" s="18"/>
      <c r="F64" s="18"/>
      <c r="G64" s="18"/>
      <c r="H64" s="18"/>
      <c r="I64" s="18"/>
      <c r="J64" s="18"/>
      <c r="K64" s="18"/>
      <c r="L64" s="11">
        <f>SUM(L61:L63)</f>
        <v>0</v>
      </c>
      <c r="M64" s="19">
        <f>SUM(N61:N63)</f>
        <v>0</v>
      </c>
      <c r="N64" s="19"/>
      <c r="O64" s="11">
        <f>SUM(O61:O63)</f>
        <v>0</v>
      </c>
    </row>
    <row r="65" spans="1:15" ht="67.5">
      <c r="A65" s="25"/>
      <c r="B65" s="12" t="s">
        <v>152</v>
      </c>
      <c r="C65" s="13" t="s">
        <v>153</v>
      </c>
      <c r="D65" s="17" t="s">
        <v>205</v>
      </c>
      <c r="E65" s="13"/>
      <c r="F65" s="10" t="s">
        <v>154</v>
      </c>
      <c r="G65" s="10" t="s">
        <v>155</v>
      </c>
      <c r="H65" s="10" t="s">
        <v>156</v>
      </c>
      <c r="I65" s="12" t="s">
        <v>157</v>
      </c>
      <c r="J65" s="6"/>
      <c r="K65" s="7">
        <v>15000</v>
      </c>
      <c r="L65" s="7">
        <f>J65*K65</f>
        <v>0</v>
      </c>
      <c r="M65" s="8">
        <v>0.1</v>
      </c>
      <c r="N65" s="7">
        <f>L65*M65</f>
        <v>0</v>
      </c>
      <c r="O65" s="7">
        <f>L65+N65</f>
        <v>0</v>
      </c>
    </row>
    <row r="66" spans="1:15" ht="33.75">
      <c r="A66" s="25"/>
      <c r="B66" s="24" t="s">
        <v>158</v>
      </c>
      <c r="C66" s="13" t="s">
        <v>159</v>
      </c>
      <c r="D66" s="17" t="s">
        <v>206</v>
      </c>
      <c r="E66" s="13"/>
      <c r="F66" s="10" t="s">
        <v>160</v>
      </c>
      <c r="G66" s="10" t="s">
        <v>161</v>
      </c>
      <c r="H66" s="10" t="s">
        <v>20</v>
      </c>
      <c r="I66" s="5" t="s">
        <v>1</v>
      </c>
      <c r="J66" s="6"/>
      <c r="K66" s="7">
        <v>20000</v>
      </c>
      <c r="L66" s="7">
        <f>J66*K66</f>
        <v>0</v>
      </c>
      <c r="M66" s="8">
        <v>0.1</v>
      </c>
      <c r="N66" s="7">
        <f>L66*M66</f>
        <v>0</v>
      </c>
      <c r="O66" s="7">
        <f>L66+N66</f>
        <v>0</v>
      </c>
    </row>
    <row r="67" spans="1:15" ht="22.5">
      <c r="A67" s="25"/>
      <c r="B67" s="24"/>
      <c r="C67" s="10" t="s">
        <v>162</v>
      </c>
      <c r="D67" s="17" t="s">
        <v>195</v>
      </c>
      <c r="E67" s="10"/>
      <c r="F67" s="10" t="s">
        <v>125</v>
      </c>
      <c r="G67" s="10" t="s">
        <v>104</v>
      </c>
      <c r="H67" s="10" t="s">
        <v>20</v>
      </c>
      <c r="I67" s="5" t="s">
        <v>1</v>
      </c>
      <c r="J67" s="6"/>
      <c r="K67" s="7">
        <v>4000</v>
      </c>
      <c r="L67" s="7">
        <f>J67*K67</f>
        <v>0</v>
      </c>
      <c r="M67" s="8">
        <v>0.1</v>
      </c>
      <c r="N67" s="7">
        <f>L67*M67</f>
        <v>0</v>
      </c>
      <c r="O67" s="7">
        <f>L67+N67</f>
        <v>0</v>
      </c>
    </row>
    <row r="68" spans="1:15" ht="22.5">
      <c r="A68" s="25"/>
      <c r="B68" s="24"/>
      <c r="C68" s="10" t="s">
        <v>163</v>
      </c>
      <c r="D68" s="17" t="s">
        <v>196</v>
      </c>
      <c r="E68" s="10"/>
      <c r="F68" s="10" t="s">
        <v>106</v>
      </c>
      <c r="G68" s="10" t="s">
        <v>107</v>
      </c>
      <c r="H68" s="10" t="s">
        <v>20</v>
      </c>
      <c r="I68" s="5" t="s">
        <v>1</v>
      </c>
      <c r="J68" s="6"/>
      <c r="K68" s="7">
        <v>2000</v>
      </c>
      <c r="L68" s="7">
        <f>J68*K68</f>
        <v>0</v>
      </c>
      <c r="M68" s="8">
        <v>0.1</v>
      </c>
      <c r="N68" s="7">
        <f>L68*M68</f>
        <v>0</v>
      </c>
      <c r="O68" s="7">
        <f>L68+N68</f>
        <v>0</v>
      </c>
    </row>
    <row r="69" spans="1:15" ht="12.75">
      <c r="A69" s="25"/>
      <c r="B69" s="24"/>
      <c r="C69" s="18" t="s">
        <v>164</v>
      </c>
      <c r="D69" s="18"/>
      <c r="E69" s="18"/>
      <c r="F69" s="18"/>
      <c r="G69" s="18"/>
      <c r="H69" s="18"/>
      <c r="I69" s="18"/>
      <c r="J69" s="18"/>
      <c r="K69" s="18"/>
      <c r="L69" s="11">
        <f>SUM(L65:L68)</f>
        <v>0</v>
      </c>
      <c r="M69" s="19">
        <f>SUM(N65:N68)</f>
        <v>0</v>
      </c>
      <c r="N69" s="19"/>
      <c r="O69" s="11">
        <f>SUM(O65:O68)</f>
        <v>0</v>
      </c>
    </row>
    <row r="70" spans="1:15" ht="33.75">
      <c r="A70" s="25"/>
      <c r="B70" s="24" t="s">
        <v>165</v>
      </c>
      <c r="C70" s="13" t="s">
        <v>166</v>
      </c>
      <c r="D70" s="17" t="s">
        <v>207</v>
      </c>
      <c r="E70" s="13"/>
      <c r="F70" s="10" t="s">
        <v>167</v>
      </c>
      <c r="G70" s="10" t="s">
        <v>168</v>
      </c>
      <c r="H70" s="10" t="s">
        <v>20</v>
      </c>
      <c r="I70" s="5" t="s">
        <v>1</v>
      </c>
      <c r="J70" s="6"/>
      <c r="K70" s="7">
        <v>20000</v>
      </c>
      <c r="L70" s="7">
        <f>J70*K70</f>
        <v>0</v>
      </c>
      <c r="M70" s="8">
        <v>0.1</v>
      </c>
      <c r="N70" s="7">
        <f>L70*M70</f>
        <v>0</v>
      </c>
      <c r="O70" s="7">
        <f>L70+N70</f>
        <v>0</v>
      </c>
    </row>
    <row r="71" spans="1:15" ht="22.5">
      <c r="A71" s="25"/>
      <c r="B71" s="24"/>
      <c r="C71" s="10" t="s">
        <v>169</v>
      </c>
      <c r="D71" s="17" t="s">
        <v>195</v>
      </c>
      <c r="E71" s="10"/>
      <c r="F71" s="10" t="s">
        <v>125</v>
      </c>
      <c r="G71" s="10" t="s">
        <v>104</v>
      </c>
      <c r="H71" s="10" t="s">
        <v>20</v>
      </c>
      <c r="I71" s="5" t="s">
        <v>1</v>
      </c>
      <c r="J71" s="6"/>
      <c r="K71" s="7">
        <v>4000</v>
      </c>
      <c r="L71" s="7">
        <f>J71*K71</f>
        <v>0</v>
      </c>
      <c r="M71" s="8">
        <v>0.1</v>
      </c>
      <c r="N71" s="7">
        <f>L71*M71</f>
        <v>0</v>
      </c>
      <c r="O71" s="7">
        <f>L71+N71</f>
        <v>0</v>
      </c>
    </row>
    <row r="72" spans="1:15" ht="22.5">
      <c r="A72" s="25"/>
      <c r="B72" s="24"/>
      <c r="C72" s="10" t="s">
        <v>163</v>
      </c>
      <c r="D72" s="17" t="s">
        <v>196</v>
      </c>
      <c r="E72" s="10"/>
      <c r="F72" s="10" t="s">
        <v>106</v>
      </c>
      <c r="G72" s="10" t="s">
        <v>107</v>
      </c>
      <c r="H72" s="10" t="s">
        <v>20</v>
      </c>
      <c r="I72" s="5" t="s">
        <v>1</v>
      </c>
      <c r="J72" s="6"/>
      <c r="K72" s="7">
        <v>2000</v>
      </c>
      <c r="L72" s="7">
        <f>J72*K72</f>
        <v>0</v>
      </c>
      <c r="M72" s="8">
        <v>0.1</v>
      </c>
      <c r="N72" s="7">
        <f>L72*M72</f>
        <v>0</v>
      </c>
      <c r="O72" s="7">
        <f>L72+N72</f>
        <v>0</v>
      </c>
    </row>
    <row r="73" spans="1:15" ht="12.75">
      <c r="A73" s="25"/>
      <c r="B73" s="24"/>
      <c r="C73" s="18" t="s">
        <v>170</v>
      </c>
      <c r="D73" s="18"/>
      <c r="E73" s="18"/>
      <c r="F73" s="18"/>
      <c r="G73" s="18"/>
      <c r="H73" s="18"/>
      <c r="I73" s="18"/>
      <c r="J73" s="18"/>
      <c r="K73" s="18"/>
      <c r="L73" s="11">
        <f>SUM(L70:L72)</f>
        <v>0</v>
      </c>
      <c r="M73" s="19">
        <f>SUM(N70:N72)</f>
        <v>0</v>
      </c>
      <c r="N73" s="19"/>
      <c r="O73" s="11">
        <f>SUM(O70:O72)</f>
        <v>0</v>
      </c>
    </row>
    <row r="74" spans="1:15" ht="12.75">
      <c r="A74" s="25"/>
      <c r="B74" s="18" t="s">
        <v>171</v>
      </c>
      <c r="C74" s="18"/>
      <c r="D74" s="18"/>
      <c r="E74" s="18"/>
      <c r="F74" s="18"/>
      <c r="G74" s="18"/>
      <c r="H74" s="18"/>
      <c r="I74" s="18"/>
      <c r="J74" s="18"/>
      <c r="K74" s="18"/>
      <c r="L74" s="11">
        <f>L39+L43+L47+L51+L56+L60+L64+L69+L73</f>
        <v>0</v>
      </c>
      <c r="M74" s="19">
        <f>M39+M43+M47+M51+M56+M60+M64+M69+M73</f>
        <v>0</v>
      </c>
      <c r="N74" s="19"/>
      <c r="O74" s="11">
        <f>O39+O43+O47+O51+O56+O60+O64+O69+O73</f>
        <v>0</v>
      </c>
    </row>
    <row r="75" spans="1:15" ht="12.75">
      <c r="A75" s="20" t="s">
        <v>173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11">
        <f>L14+L21+L28+L34+L74</f>
        <v>0</v>
      </c>
    </row>
    <row r="76" spans="1:15" ht="12.75">
      <c r="A76" s="20" t="s">
        <v>172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11">
        <f>M14+M21+M28+M34+M74</f>
        <v>0</v>
      </c>
    </row>
    <row r="77" spans="1:15" ht="12.75">
      <c r="A77" s="20" t="s">
        <v>174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11">
        <f>SUM(O75:O76)</f>
        <v>0</v>
      </c>
    </row>
  </sheetData>
  <sheetProtection/>
  <mergeCells count="53">
    <mergeCell ref="A77:N77"/>
    <mergeCell ref="C47:K47"/>
    <mergeCell ref="M47:N47"/>
    <mergeCell ref="B48:B51"/>
    <mergeCell ref="C51:K51"/>
    <mergeCell ref="M51:N51"/>
    <mergeCell ref="B52:B56"/>
    <mergeCell ref="C56:K56"/>
    <mergeCell ref="M56:N56"/>
    <mergeCell ref="B70:B73"/>
    <mergeCell ref="B34:K34"/>
    <mergeCell ref="M34:N34"/>
    <mergeCell ref="A35:A74"/>
    <mergeCell ref="B35:O35"/>
    <mergeCell ref="B36:B39"/>
    <mergeCell ref="C39:K39"/>
    <mergeCell ref="B40:B43"/>
    <mergeCell ref="C43:K43"/>
    <mergeCell ref="M43:N43"/>
    <mergeCell ref="B44:B47"/>
    <mergeCell ref="A15:A21"/>
    <mergeCell ref="B21:K21"/>
    <mergeCell ref="M21:N21"/>
    <mergeCell ref="A22:A28"/>
    <mergeCell ref="B22:O22"/>
    <mergeCell ref="B28:K28"/>
    <mergeCell ref="M28:N28"/>
    <mergeCell ref="A7:A14"/>
    <mergeCell ref="B7:O7"/>
    <mergeCell ref="B14:K14"/>
    <mergeCell ref="M14:N14"/>
    <mergeCell ref="B6:C6"/>
    <mergeCell ref="B57:B60"/>
    <mergeCell ref="C60:K60"/>
    <mergeCell ref="M60:N60"/>
    <mergeCell ref="M39:N39"/>
    <mergeCell ref="A29:A34"/>
    <mergeCell ref="B29:O29"/>
    <mergeCell ref="B15:O15"/>
    <mergeCell ref="A1:M1"/>
    <mergeCell ref="A3:J3"/>
    <mergeCell ref="B66:B69"/>
    <mergeCell ref="C69:K69"/>
    <mergeCell ref="M69:N69"/>
    <mergeCell ref="B61:B64"/>
    <mergeCell ref="C64:K64"/>
    <mergeCell ref="M64:N64"/>
    <mergeCell ref="C73:K73"/>
    <mergeCell ref="M73:N73"/>
    <mergeCell ref="B74:K74"/>
    <mergeCell ref="M74:N74"/>
    <mergeCell ref="A75:N75"/>
    <mergeCell ref="A76:N76"/>
  </mergeCells>
  <printOptions/>
  <pageMargins left="0.7" right="0.7" top="0.75" bottom="0.75" header="0.3" footer="0.3"/>
  <pageSetup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Nikoleta Ninkovic</cp:lastModifiedBy>
  <cp:lastPrinted>2021-07-06T07:30:34Z</cp:lastPrinted>
  <dcterms:created xsi:type="dcterms:W3CDTF">2014-01-17T13:07:43Z</dcterms:created>
  <dcterms:modified xsi:type="dcterms:W3CDTF">2021-07-08T13:12:26Z</dcterms:modified>
  <cp:category/>
  <cp:version/>
  <cp:contentType/>
  <cp:contentStatus/>
</cp:coreProperties>
</file>