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a deljeno\POSTUPCI 2021\12. Lekovi sa Liste A i Liste A1 Liste lekova 2021-2022\OKVIRNI SPORAZUMI\0. Samo nasi OS\4. Ino-pharm\"/>
    </mc:Choice>
  </mc:AlternateContent>
  <xr:revisionPtr revIDLastSave="0" documentId="13_ncr:1_{6342BED9-2392-46CF-87B8-6923279387AE}" xr6:coauthVersionLast="36" xr6:coauthVersionMax="36" xr10:uidLastSave="{00000000-0000-0000-0000-000000000000}"/>
  <bookViews>
    <workbookView xWindow="0" yWindow="0" windowWidth="28800" windowHeight="11625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M5" i="2" s="1"/>
  <c r="K6" i="2"/>
  <c r="M6" i="2" s="1"/>
  <c r="N6" i="2" s="1"/>
  <c r="K7" i="2"/>
  <c r="M7" i="2" s="1"/>
  <c r="N7" i="2" s="1"/>
  <c r="K8" i="2"/>
  <c r="M8" i="2" s="1"/>
  <c r="N8" i="2" s="1"/>
  <c r="K9" i="2"/>
  <c r="M9" i="2" s="1"/>
  <c r="K10" i="2"/>
  <c r="M10" i="2" s="1"/>
  <c r="K11" i="2"/>
  <c r="M11" i="2" s="1"/>
  <c r="N11" i="2" s="1"/>
  <c r="K12" i="2"/>
  <c r="M12" i="2" s="1"/>
  <c r="N9" i="2" l="1"/>
  <c r="N5" i="2"/>
  <c r="N12" i="2"/>
  <c r="N10" i="2"/>
  <c r="N13" i="2"/>
  <c r="N15" i="2" l="1"/>
  <c r="N14" i="2"/>
</calcChain>
</file>

<file path=xl/sharedStrings.xml><?xml version="1.0" encoding="utf-8"?>
<sst xmlns="http://schemas.openxmlformats.org/spreadsheetml/2006/main" count="68" uniqueCount="59">
  <si>
    <t>Назив партије</t>
  </si>
  <si>
    <t>ЈКЛ</t>
  </si>
  <si>
    <t>Фармацеутски облик</t>
  </si>
  <si>
    <t>Произвођач</t>
  </si>
  <si>
    <t>ПРИЛОГ 1 УГОВОРА - СПЕЦИФИКАЦИЈА ЛЕКОВА СА ЦЕНАМА</t>
  </si>
  <si>
    <t>film tableta</t>
  </si>
  <si>
    <t>tableta</t>
  </si>
  <si>
    <t>Паковање и јачина лека</t>
  </si>
  <si>
    <t>оригинално паковање</t>
  </si>
  <si>
    <t>Kоличина</t>
  </si>
  <si>
    <t>Ред. бр. партије</t>
  </si>
  <si>
    <t>ИНН</t>
  </si>
  <si>
    <t>Јединица мере</t>
  </si>
  <si>
    <t>Ino pharm d.o.o.</t>
  </si>
  <si>
    <t>granisetron</t>
  </si>
  <si>
    <t>KYTRIL, 10 po 1 mg</t>
  </si>
  <si>
    <t>blister, 10 po 1 mg</t>
  </si>
  <si>
    <t xml:space="preserve"> IL CSM Clinical Supplies Management; Waymade PLC.</t>
  </si>
  <si>
    <t>kalcitriol</t>
  </si>
  <si>
    <t xml:space="preserve">ROCALTROL </t>
  </si>
  <si>
    <t>kapsula, meka</t>
  </si>
  <si>
    <t>blister, 100 po 0,25 mcg</t>
  </si>
  <si>
    <t>F. Hoffmann-La Roche Ltd.</t>
  </si>
  <si>
    <t>N003509</t>
  </si>
  <si>
    <t>molsidomin</t>
  </si>
  <si>
    <t>MOLSIDOMINA WZF</t>
  </si>
  <si>
    <t>4 mg</t>
  </si>
  <si>
    <t>WZF Polfa S.A.</t>
  </si>
  <si>
    <t>таблета</t>
  </si>
  <si>
    <t>tenofovir</t>
  </si>
  <si>
    <t>VIREAD</t>
  </si>
  <si>
    <t>boca, 30 po 245 mg</t>
  </si>
  <si>
    <t>Gilead Sciences Ltd.</t>
  </si>
  <si>
    <t>tenofovir, emtricitabin</t>
  </si>
  <si>
    <t>TRUVADA</t>
  </si>
  <si>
    <t>boca, 30 po (245mg+200mg)</t>
  </si>
  <si>
    <t>emtricitabin, tenofovir, rilpivirin</t>
  </si>
  <si>
    <t>EVIPLERA</t>
  </si>
  <si>
    <t>boca plastična, 30 po (200mg + 245mg + 25mg)</t>
  </si>
  <si>
    <t>Gilead Sciences Ireland UC</t>
  </si>
  <si>
    <t>etopozid</t>
  </si>
  <si>
    <t>LASTET CAP.50</t>
  </si>
  <si>
    <t>kapsula</t>
  </si>
  <si>
    <t>blister, 20 po 50 mg</t>
  </si>
  <si>
    <t>Nippon Kayaku Co. Ltd.</t>
  </si>
  <si>
    <t>N003087</t>
  </si>
  <si>
    <t>pilokarpin</t>
  </si>
  <si>
    <t xml:space="preserve">Pilocarpin Vision </t>
  </si>
  <si>
    <t>kapi za oči</t>
  </si>
  <si>
    <t>BALKANFARMA-RAZGRAD AD</t>
  </si>
  <si>
    <t>бочица, 1 po 10 мл 2%</t>
  </si>
  <si>
    <t>Вредност без ПДВ</t>
  </si>
  <si>
    <t>Стопа 
ПДВ</t>
  </si>
  <si>
    <t>Износ ПДВ</t>
  </si>
  <si>
    <t>Вредност са 
ПДВ</t>
  </si>
  <si>
    <t>Јединична цена без 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</si>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</sst>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/>
    <xf numFmtId="0" fontId="1" fillId="0" borderId="0"/>
    <xf numFmtId="0" fontId="8" fillId="0" borderId="0"/>
  </cellStyleXfs>
  <cellXfs count="30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  <xf numFmtId="0" fontId="2" fillId="0" borderId="1" xfId="2" applyFont="1" applyFill="1" applyBorder="1" applyAlignment="1">
      <alignment horizontal="center" wrapText="1"/>
    </xf>
    <xf numFmtId="0" fontId="2" fillId="0" borderId="1" xfId="2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9" fontId="2" fillId="0" borderId="1" xfId="2" applyNumberFormat="1" applyFont="1" applyFill="1" applyBorder="1" applyAlignment="1">
      <alignment horizontal="center" wrapText="1"/>
    </xf>
    <xf numFmtId="4" fontId="2" fillId="0" borderId="1" xfId="8" applyNumberFormat="1" applyFont="1" applyFill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1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21"/>
  <sheetViews>
    <sheetView tabSelected="1" zoomScaleNormal="100" workbookViewId="0">
      <selection activeCell="A13" sqref="A13:M13"/>
    </sheetView>
  </sheetViews>
  <sheetFormatPr defaultRowHeight="15" x14ac:dyDescent="0.25"/>
  <cols>
    <col min="1" max="2" width="7.140625" style="8" bestFit="1" customWidth="1"/>
    <col min="3" max="3" width="12" style="8" customWidth="1"/>
    <col min="4" max="4" width="13.28515625" style="8" customWidth="1"/>
    <col min="5" max="5" width="17" style="8" customWidth="1"/>
    <col min="6" max="6" width="15.28515625" style="8" customWidth="1"/>
    <col min="7" max="7" width="14.42578125" style="8" customWidth="1"/>
    <col min="8" max="8" width="11.5703125" style="8" customWidth="1"/>
    <col min="9" max="10" width="11.28515625" style="8" customWidth="1"/>
    <col min="11" max="11" width="14.42578125" style="8" customWidth="1"/>
    <col min="12" max="12" width="9.42578125" style="8" customWidth="1"/>
    <col min="13" max="13" width="11.42578125" style="12" customWidth="1"/>
    <col min="14" max="14" width="15.85546875" style="8" customWidth="1"/>
    <col min="15" max="15" width="10.85546875" style="8" bestFit="1" customWidth="1"/>
    <col min="16" max="16" width="13.140625" style="8" customWidth="1"/>
    <col min="17" max="16384" width="9.140625" style="8"/>
  </cols>
  <sheetData>
    <row r="1" spans="1:14" ht="20.100000000000001" customHeight="1" x14ac:dyDescent="0.2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0.75" customHeight="1" x14ac:dyDescent="0.2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7"/>
    </row>
    <row r="4" spans="1:14" ht="33.75" x14ac:dyDescent="0.25">
      <c r="A4" s="1" t="s">
        <v>10</v>
      </c>
      <c r="B4" s="2" t="s">
        <v>1</v>
      </c>
      <c r="C4" s="3" t="s">
        <v>11</v>
      </c>
      <c r="D4" s="1" t="s">
        <v>0</v>
      </c>
      <c r="E4" s="3" t="s">
        <v>2</v>
      </c>
      <c r="F4" s="3" t="s">
        <v>7</v>
      </c>
      <c r="G4" s="3" t="s">
        <v>3</v>
      </c>
      <c r="H4" s="3" t="s">
        <v>12</v>
      </c>
      <c r="I4" s="1" t="s">
        <v>9</v>
      </c>
      <c r="J4" s="4" t="s">
        <v>55</v>
      </c>
      <c r="K4" s="4" t="s">
        <v>51</v>
      </c>
      <c r="L4" s="5" t="s">
        <v>52</v>
      </c>
      <c r="M4" s="4" t="s">
        <v>53</v>
      </c>
      <c r="N4" s="4" t="s">
        <v>54</v>
      </c>
    </row>
    <row r="5" spans="1:14" ht="45" x14ac:dyDescent="0.2">
      <c r="A5" s="13">
        <v>24</v>
      </c>
      <c r="B5" s="14">
        <v>1124586</v>
      </c>
      <c r="C5" s="15" t="s">
        <v>14</v>
      </c>
      <c r="D5" s="16" t="s">
        <v>15</v>
      </c>
      <c r="E5" s="16" t="s">
        <v>5</v>
      </c>
      <c r="F5" s="16" t="s">
        <v>16</v>
      </c>
      <c r="G5" s="16" t="s">
        <v>17</v>
      </c>
      <c r="H5" s="16" t="s">
        <v>8</v>
      </c>
      <c r="I5" s="25"/>
      <c r="J5" s="24">
        <v>2233.9</v>
      </c>
      <c r="K5" s="9">
        <f>I5*J5</f>
        <v>0</v>
      </c>
      <c r="L5" s="10">
        <v>0.1</v>
      </c>
      <c r="M5" s="9">
        <f>K5*L5</f>
        <v>0</v>
      </c>
      <c r="N5" s="9">
        <f>K5+M5</f>
        <v>0</v>
      </c>
    </row>
    <row r="6" spans="1:14" ht="22.5" x14ac:dyDescent="0.2">
      <c r="A6" s="13">
        <v>125</v>
      </c>
      <c r="B6" s="14">
        <v>1050121</v>
      </c>
      <c r="C6" s="15" t="s">
        <v>18</v>
      </c>
      <c r="D6" s="16" t="s">
        <v>19</v>
      </c>
      <c r="E6" s="16" t="s">
        <v>20</v>
      </c>
      <c r="F6" s="16" t="s">
        <v>21</v>
      </c>
      <c r="G6" s="16" t="s">
        <v>22</v>
      </c>
      <c r="H6" s="16" t="s">
        <v>8</v>
      </c>
      <c r="I6" s="25"/>
      <c r="J6" s="24">
        <v>1567.1</v>
      </c>
      <c r="K6" s="9">
        <f t="shared" ref="K6:K12" si="0">I6*J6</f>
        <v>0</v>
      </c>
      <c r="L6" s="10">
        <v>0.1</v>
      </c>
      <c r="M6" s="9">
        <f t="shared" ref="M6:M12" si="1">K6*L6</f>
        <v>0</v>
      </c>
      <c r="N6" s="9">
        <f t="shared" ref="N6:N12" si="2">K6+M6</f>
        <v>0</v>
      </c>
    </row>
    <row r="7" spans="1:14" ht="22.5" x14ac:dyDescent="0.2">
      <c r="A7" s="13">
        <v>169</v>
      </c>
      <c r="B7" s="17" t="s">
        <v>23</v>
      </c>
      <c r="C7" s="18" t="s">
        <v>24</v>
      </c>
      <c r="D7" s="16" t="s">
        <v>25</v>
      </c>
      <c r="E7" s="19" t="s">
        <v>6</v>
      </c>
      <c r="F7" s="19" t="s">
        <v>26</v>
      </c>
      <c r="G7" s="19" t="s">
        <v>27</v>
      </c>
      <c r="H7" s="16" t="s">
        <v>28</v>
      </c>
      <c r="I7" s="25"/>
      <c r="J7" s="9">
        <v>8.1300000000000008</v>
      </c>
      <c r="K7" s="9">
        <f t="shared" si="0"/>
        <v>0</v>
      </c>
      <c r="L7" s="10">
        <v>0.1</v>
      </c>
      <c r="M7" s="9">
        <f t="shared" si="1"/>
        <v>0</v>
      </c>
      <c r="N7" s="9">
        <f t="shared" si="2"/>
        <v>0</v>
      </c>
    </row>
    <row r="8" spans="1:14" ht="22.5" x14ac:dyDescent="0.2">
      <c r="A8" s="13">
        <v>811</v>
      </c>
      <c r="B8" s="20">
        <v>1328500</v>
      </c>
      <c r="C8" s="18" t="s">
        <v>29</v>
      </c>
      <c r="D8" s="16" t="s">
        <v>30</v>
      </c>
      <c r="E8" s="19" t="s">
        <v>5</v>
      </c>
      <c r="F8" s="19" t="s">
        <v>31</v>
      </c>
      <c r="G8" s="19" t="s">
        <v>32</v>
      </c>
      <c r="H8" s="16" t="s">
        <v>8</v>
      </c>
      <c r="I8" s="25"/>
      <c r="J8" s="9">
        <v>13271.7</v>
      </c>
      <c r="K8" s="9">
        <f t="shared" si="0"/>
        <v>0</v>
      </c>
      <c r="L8" s="10">
        <v>0.1</v>
      </c>
      <c r="M8" s="9">
        <f t="shared" si="1"/>
        <v>0</v>
      </c>
      <c r="N8" s="9">
        <f t="shared" si="2"/>
        <v>0</v>
      </c>
    </row>
    <row r="9" spans="1:14" ht="22.5" x14ac:dyDescent="0.2">
      <c r="A9" s="13">
        <v>822</v>
      </c>
      <c r="B9" s="20">
        <v>1328442</v>
      </c>
      <c r="C9" s="18" t="s">
        <v>33</v>
      </c>
      <c r="D9" s="16" t="s">
        <v>34</v>
      </c>
      <c r="E9" s="19" t="s">
        <v>5</v>
      </c>
      <c r="F9" s="19" t="s">
        <v>35</v>
      </c>
      <c r="G9" s="19" t="s">
        <v>32</v>
      </c>
      <c r="H9" s="16" t="s">
        <v>8</v>
      </c>
      <c r="I9" s="25"/>
      <c r="J9" s="9">
        <v>24953.5</v>
      </c>
      <c r="K9" s="9">
        <f t="shared" si="0"/>
        <v>0</v>
      </c>
      <c r="L9" s="10">
        <v>0.1</v>
      </c>
      <c r="M9" s="9">
        <f t="shared" si="1"/>
        <v>0</v>
      </c>
      <c r="N9" s="9">
        <f t="shared" si="2"/>
        <v>0</v>
      </c>
    </row>
    <row r="10" spans="1:14" ht="33.75" x14ac:dyDescent="0.2">
      <c r="A10" s="13">
        <v>825</v>
      </c>
      <c r="B10" s="21">
        <v>1328443</v>
      </c>
      <c r="C10" s="15" t="s">
        <v>36</v>
      </c>
      <c r="D10" s="16" t="s">
        <v>37</v>
      </c>
      <c r="E10" s="16" t="s">
        <v>5</v>
      </c>
      <c r="F10" s="16" t="s">
        <v>38</v>
      </c>
      <c r="G10" s="16" t="s">
        <v>39</v>
      </c>
      <c r="H10" s="16" t="s">
        <v>8</v>
      </c>
      <c r="I10" s="25"/>
      <c r="J10" s="24">
        <v>46935.199999999997</v>
      </c>
      <c r="K10" s="9">
        <f t="shared" si="0"/>
        <v>0</v>
      </c>
      <c r="L10" s="10">
        <v>0.1</v>
      </c>
      <c r="M10" s="9">
        <f t="shared" si="1"/>
        <v>0</v>
      </c>
      <c r="N10" s="9">
        <f t="shared" si="2"/>
        <v>0</v>
      </c>
    </row>
    <row r="11" spans="1:14" ht="22.5" x14ac:dyDescent="0.2">
      <c r="A11" s="13">
        <v>833</v>
      </c>
      <c r="B11" s="20">
        <v>1030222</v>
      </c>
      <c r="C11" s="18" t="s">
        <v>40</v>
      </c>
      <c r="D11" s="16" t="s">
        <v>41</v>
      </c>
      <c r="E11" s="19" t="s">
        <v>42</v>
      </c>
      <c r="F11" s="19" t="s">
        <v>43</v>
      </c>
      <c r="G11" s="19" t="s">
        <v>44</v>
      </c>
      <c r="H11" s="16" t="s">
        <v>8</v>
      </c>
      <c r="I11" s="25"/>
      <c r="J11" s="9">
        <v>9982.7999999999993</v>
      </c>
      <c r="K11" s="9">
        <f t="shared" si="0"/>
        <v>0</v>
      </c>
      <c r="L11" s="10">
        <v>0.1</v>
      </c>
      <c r="M11" s="9">
        <f t="shared" si="1"/>
        <v>0</v>
      </c>
      <c r="N11" s="9">
        <f t="shared" si="2"/>
        <v>0</v>
      </c>
    </row>
    <row r="12" spans="1:14" ht="22.5" x14ac:dyDescent="0.2">
      <c r="A12" s="13">
        <v>1350</v>
      </c>
      <c r="B12" s="18" t="s">
        <v>45</v>
      </c>
      <c r="C12" s="18" t="s">
        <v>46</v>
      </c>
      <c r="D12" s="16" t="s">
        <v>47</v>
      </c>
      <c r="E12" s="19" t="s">
        <v>48</v>
      </c>
      <c r="F12" s="22">
        <v>0.02</v>
      </c>
      <c r="G12" s="19" t="s">
        <v>49</v>
      </c>
      <c r="H12" s="23" t="s">
        <v>50</v>
      </c>
      <c r="I12" s="25"/>
      <c r="J12" s="24">
        <v>700</v>
      </c>
      <c r="K12" s="9">
        <f t="shared" si="0"/>
        <v>0</v>
      </c>
      <c r="L12" s="10">
        <v>0.1</v>
      </c>
      <c r="M12" s="9">
        <f t="shared" si="1"/>
        <v>0</v>
      </c>
      <c r="N12" s="9">
        <f t="shared" si="2"/>
        <v>0</v>
      </c>
    </row>
    <row r="13" spans="1:14" x14ac:dyDescent="0.25">
      <c r="A13" s="26" t="s">
        <v>56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11">
        <f>SUM(K5:K12)</f>
        <v>0</v>
      </c>
    </row>
    <row r="14" spans="1:14" x14ac:dyDescent="0.25">
      <c r="A14" s="26" t="s">
        <v>57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11">
        <f>SUM(M5:M12)</f>
        <v>0</v>
      </c>
    </row>
    <row r="15" spans="1:14" x14ac:dyDescent="0.25">
      <c r="A15" s="26" t="s">
        <v>58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  <c r="N15" s="11">
        <f>SUM(N5:N12)</f>
        <v>0</v>
      </c>
    </row>
    <row r="19" spans="14:14" x14ac:dyDescent="0.25">
      <c r="N19" s="12"/>
    </row>
    <row r="21" spans="14:14" x14ac:dyDescent="0.25">
      <c r="N21" s="12"/>
    </row>
  </sheetData>
  <mergeCells count="5">
    <mergeCell ref="A14:M14"/>
    <mergeCell ref="A15:M15"/>
    <mergeCell ref="A13:M13"/>
    <mergeCell ref="A1:N1"/>
    <mergeCell ref="A2:N2"/>
  </mergeCells>
  <conditionalFormatting sqref="B4">
    <cfRule type="duplicateValues" dxfId="12" priority="15" stopIfTrue="1"/>
  </conditionalFormatting>
  <conditionalFormatting sqref="D4">
    <cfRule type="duplicateValues" dxfId="11" priority="16" stopIfTrue="1"/>
    <cfRule type="duplicateValues" dxfId="10" priority="17" stopIfTrue="1"/>
  </conditionalFormatting>
  <conditionalFormatting sqref="D8:D11 D5:D6">
    <cfRule type="duplicateValues" dxfId="9" priority="9" stopIfTrue="1"/>
    <cfRule type="duplicateValues" dxfId="8" priority="10" stopIfTrue="1"/>
  </conditionalFormatting>
  <conditionalFormatting sqref="D7">
    <cfRule type="duplicateValues" dxfId="7" priority="7" stopIfTrue="1"/>
    <cfRule type="duplicateValues" dxfId="6" priority="8" stopIfTrue="1"/>
  </conditionalFormatting>
  <conditionalFormatting sqref="D12">
    <cfRule type="duplicateValues" dxfId="5" priority="5" stopIfTrue="1"/>
    <cfRule type="duplicateValues" dxfId="4" priority="6" stopIfTrue="1"/>
  </conditionalFormatting>
  <conditionalFormatting sqref="J5">
    <cfRule type="expression" dxfId="3" priority="4" stopIfTrue="1">
      <formula>J5=MIN($O5:$P5)</formula>
    </cfRule>
  </conditionalFormatting>
  <conditionalFormatting sqref="J6">
    <cfRule type="expression" dxfId="2" priority="3" stopIfTrue="1">
      <formula>J6=MIN($O6:$P6)</formula>
    </cfRule>
  </conditionalFormatting>
  <conditionalFormatting sqref="J10">
    <cfRule type="expression" dxfId="1" priority="2" stopIfTrue="1">
      <formula>J10=MIN($O10:$P10)</formula>
    </cfRule>
  </conditionalFormatting>
  <conditionalFormatting sqref="J12">
    <cfRule type="expression" dxfId="0" priority="1" stopIfTrue="1">
      <formula>J12=MIN($O12:$P12)</formula>
    </cfRule>
  </conditionalFormatting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2021-10-28T13:27:00Z</cp:lastPrinted>
  <dcterms:created xsi:type="dcterms:W3CDTF">2021-08-30T13:00:38Z</dcterms:created>
  <dcterms:modified xsi:type="dcterms:W3CDTF">2022-03-24T14:34:59Z</dcterms:modified>
</cp:coreProperties>
</file>