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.08.2014\BEKA\BEKA DOKUMENTA\POSTUPCI\2024\Testovi za serologiju\KONKURENTNI\OS\Modeli ugovora\"/>
    </mc:Choice>
  </mc:AlternateContent>
  <bookViews>
    <workbookView xWindow="0" yWindow="0" windowWidth="28800" windowHeight="12300"/>
  </bookViews>
  <sheets>
    <sheet name="Prilog 1 ugovora" sheetId="1" r:id="rId1"/>
  </sheets>
  <definedNames>
    <definedName name="_xlnm.Print_Area" localSheetId="0">'Prilog 1 ugovora'!$A$1:$L$29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K23" i="1" s="1"/>
  <c r="L23" i="1" s="1"/>
  <c r="I22" i="1"/>
  <c r="I21" i="1"/>
  <c r="I20" i="1"/>
  <c r="I17" i="1"/>
  <c r="K17" i="1" s="1"/>
  <c r="K20" i="1" l="1"/>
  <c r="I24" i="1"/>
  <c r="K22" i="1"/>
  <c r="L22" i="1" s="1"/>
  <c r="K21" i="1"/>
  <c r="L21" i="1" s="1"/>
  <c r="L17" i="1"/>
  <c r="I15" i="1"/>
  <c r="I16" i="1"/>
  <c r="I14" i="1"/>
  <c r="I18" i="1" s="1"/>
  <c r="I9" i="1"/>
  <c r="K9" i="1" s="1"/>
  <c r="I10" i="1"/>
  <c r="K10" i="1" s="1"/>
  <c r="L10" i="1" s="1"/>
  <c r="I11" i="1"/>
  <c r="K11" i="1" s="1"/>
  <c r="L11" i="1" s="1"/>
  <c r="I8" i="1"/>
  <c r="L20" i="1" l="1"/>
  <c r="L24" i="1" s="1"/>
  <c r="K24" i="1"/>
  <c r="K15" i="1"/>
  <c r="K8" i="1"/>
  <c r="K12" i="1" s="1"/>
  <c r="I12" i="1"/>
  <c r="L25" i="1" s="1"/>
  <c r="K14" i="1"/>
  <c r="K18" i="1" s="1"/>
  <c r="L9" i="1"/>
  <c r="K16" i="1"/>
  <c r="L15" i="1" l="1"/>
  <c r="L8" i="1"/>
  <c r="L12" i="1" s="1"/>
  <c r="L14" i="1"/>
  <c r="L18" i="1" s="1"/>
  <c r="L16" i="1"/>
  <c r="L26" i="1" l="1"/>
  <c r="L27" i="1" l="1"/>
</calcChain>
</file>

<file path=xl/sharedStrings.xml><?xml version="1.0" encoding="utf-8"?>
<sst xmlns="http://schemas.openxmlformats.org/spreadsheetml/2006/main" count="84" uniqueCount="50">
  <si>
    <t>Назив партије/ставке</t>
  </si>
  <si>
    <t>Jединична цена</t>
  </si>
  <si>
    <t>Укупно за партију 2: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</si>
  <si>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</si>
  <si>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</si>
  <si>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</si>
  <si>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</si>
  <si>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</si>
  <si>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</si>
  <si>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</si>
  <si>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</si>
  <si>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</si>
  <si>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</si>
  <si>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</si>
  <si>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</si>
  <si>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</si>
  <si>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</si>
  <si>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</si>
  <si>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 xml:space="preserve">Количина        </t>
  </si>
  <si>
    <t xml:space="preserve">ПРИЛОГ 1 УГОВОРА - СПЕЦИФИКАЦИЈА ДОБАРА СА ЦЕНАМА </t>
  </si>
  <si>
    <t>УКУПНА ВРЕДНОСТ УГОВОРА БЕЗ ПДВ</t>
  </si>
  <si>
    <t>УКУПНА ВРЕДНОСТ УГОВОРА СА ПДВ</t>
  </si>
  <si>
    <t>Укупно за партију 1:</t>
  </si>
  <si>
    <t>Назив добављача: TEAMEDICAL DOO</t>
  </si>
  <si>
    <t>ЈАВНА НАБАВКА ТЕСТОВИ ЗА ИМУНОСЕРОЛОШКО ТЕСТИРАЊЕ МАРКЕРА ТРАНСФУЗИЈОМ ПРЕНОСИВИХ ИНФЕКЦИЈА КОД ДАВАЛАЦА КРВИ -  КОНКУРЕНТНИ ПОСТУПАК СА ПРЕГОВАРАЊЕМ
БРОЈ ЈН 404-4-110/24-98</t>
  </si>
  <si>
    <t>Укупно за партију 5:</t>
  </si>
  <si>
    <t>Тестови Siemens Advia Centaur CP CLIA anti-HCV или одговарајући</t>
  </si>
  <si>
    <t>ADVIA Centaur HCV</t>
  </si>
  <si>
    <t>Тестови Siemens Advia Centaur CP CLIA anti-ТP (sifilis) или одговарајући</t>
  </si>
  <si>
    <t>ADVIA Centaur Syphilis</t>
  </si>
  <si>
    <t>Тестови Siemens Advia Centaur CP CLIA HBsAg или одговарајући</t>
  </si>
  <si>
    <t>ADVIA Centaur HBsAgII</t>
  </si>
  <si>
    <t>Тестови Siemens Advia Centaur CP CLIA HIV Ag/Ab или одговарајући</t>
  </si>
  <si>
    <t>ADVIA Centaur HIV Ag/Ab Combo</t>
  </si>
  <si>
    <t>Siemens Healthcare Diagnostics Inc., SAD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</si>
  <si>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Siemens Advia Centaur CP са одговарајућим потрошним материјалом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</si>
  <si>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Siemens Advia Centaur XP са одговарајућим потрошним материјалом</t>
  </si>
  <si>
    <t>Тестови Siemens Advia Centaur XP CLIA anti-HCV или одговарајући</t>
  </si>
  <si>
    <t>Тестови Siemens Advia Centaur XP CLIA anti-ТP (sifilis) или одговарајући</t>
  </si>
  <si>
    <t>Тестови Siemens Advia Centaur XP CLIA HBsAg или одговарајући</t>
  </si>
  <si>
    <t>Тестови Siemens Advia Centaur XP CLIA HIV Ag/Ab или одговарајући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</si>
  <si>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Siemens -  Atellica IM1600 са одговарајућим потрошним материјалом</t>
  </si>
  <si>
    <t>Тестови Atellica IM Syphilis (Syph) или одговарајући</t>
  </si>
  <si>
    <t>Atellica IM Syphilis (Syph)</t>
  </si>
  <si>
    <t>Тестови Atellica IM HIV Ag/Ab Combo (CHIV) или одговарајући</t>
  </si>
  <si>
    <t>Atellica IM HIV Ag/Ab Combo</t>
  </si>
  <si>
    <t>Тестови Atellica IM HCV Ab (aHCV) или одговарајући</t>
  </si>
  <si>
    <t>Atellica IM Hepatitis C</t>
  </si>
  <si>
    <t>Тестови Atellica IM Hepatitis B surface Antigen II (HBsII) или одговарајући</t>
  </si>
  <si>
    <t>Atellica IM Hepatitis B surface Antigen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</si>
</sst>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4" fontId="7" fillId="0" borderId="0" xfId="0" applyNumberFormat="1" applyFont="1"/>
    <xf numFmtId="4" fontId="2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/>
    </xf>
    <xf numFmtId="4" fontId="16" fillId="3" borderId="2" xfId="1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right" vertical="center" wrapText="1"/>
    </xf>
    <xf numFmtId="0" fontId="16" fillId="2" borderId="4" xfId="1" applyFont="1" applyFill="1" applyBorder="1" applyAlignment="1">
      <alignment horizontal="right" vertical="center" wrapText="1"/>
    </xf>
    <xf numFmtId="0" fontId="16" fillId="2" borderId="5" xfId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workbookViewId="0">
      <selection sqref="A1:L1"/>
    </sheetView>
  </sheetViews>
  <sheetFormatPr defaultRowHeight="15" x14ac:dyDescent="0.25"/>
  <cols>
    <col min="1" max="1" width="12.28515625" customWidth="1"/>
    <col min="2" max="2" width="51.140625" customWidth="1"/>
    <col min="3" max="3" width="23.42578125" customWidth="1"/>
    <col min="4" max="4" width="20.7109375" customWidth="1"/>
    <col min="5" max="5" width="16.85546875" customWidth="1"/>
    <col min="6" max="6" width="10" bestFit="1" customWidth="1"/>
    <col min="7" max="7" width="10.140625" style="29" bestFit="1" customWidth="1"/>
    <col min="8" max="8" width="11.140625" style="8" bestFit="1" customWidth="1"/>
    <col min="9" max="9" width="18" style="8" customWidth="1"/>
    <col min="10" max="10" width="11.7109375" style="6" customWidth="1"/>
    <col min="11" max="11" width="13.85546875" style="8" customWidth="1"/>
    <col min="12" max="12" width="16.85546875" style="8" customWidth="1"/>
    <col min="14" max="14" width="12.7109375" style="34" bestFit="1" customWidth="1"/>
  </cols>
  <sheetData>
    <row r="1" spans="1:14" s="1" customFormat="1" ht="39" customHeight="1" x14ac:dyDescent="0.2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23"/>
      <c r="N1" s="33"/>
    </row>
    <row r="2" spans="1:14" s="1" customFormat="1" ht="35.25" customHeight="1" x14ac:dyDescent="0.25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23"/>
      <c r="N2" s="33"/>
    </row>
    <row r="3" spans="1:14" s="1" customFormat="1" ht="21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3"/>
      <c r="N3" s="33"/>
    </row>
    <row r="4" spans="1:14" s="1" customFormat="1" ht="21.75" customHeight="1" x14ac:dyDescent="0.25">
      <c r="A4" s="50" t="s">
        <v>23</v>
      </c>
      <c r="B4" s="50"/>
      <c r="C4" s="32"/>
      <c r="D4" s="32"/>
      <c r="E4" s="32"/>
      <c r="F4" s="32"/>
      <c r="G4" s="32"/>
      <c r="H4" s="32"/>
      <c r="I4" s="32"/>
      <c r="J4" s="32"/>
      <c r="K4" s="32"/>
      <c r="L4" s="32"/>
      <c r="M4" s="23"/>
      <c r="N4" s="33"/>
    </row>
    <row r="5" spans="1:14" s="1" customFormat="1" ht="21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23"/>
      <c r="N5" s="33"/>
    </row>
    <row r="6" spans="1:14" ht="39" customHeight="1" x14ac:dyDescent="0.25">
      <c r="A6" s="20" t="s">
        <v>11</v>
      </c>
      <c r="B6" s="20" t="s">
        <v>0</v>
      </c>
      <c r="C6" s="20" t="s">
        <v>3</v>
      </c>
      <c r="D6" s="30" t="s">
        <v>12</v>
      </c>
      <c r="E6" s="20" t="s">
        <v>4</v>
      </c>
      <c r="F6" s="20" t="s">
        <v>5</v>
      </c>
      <c r="G6" s="27" t="s">
        <v>18</v>
      </c>
      <c r="H6" s="25" t="s">
        <v>1</v>
      </c>
      <c r="I6" s="25" t="s">
        <v>14</v>
      </c>
      <c r="J6" s="18" t="s">
        <v>15</v>
      </c>
      <c r="K6" s="19" t="s">
        <v>16</v>
      </c>
      <c r="L6" s="19" t="s">
        <v>17</v>
      </c>
    </row>
    <row r="7" spans="1:14" s="22" customFormat="1" ht="33" customHeight="1" x14ac:dyDescent="0.2">
      <c r="A7" s="24">
        <v>1</v>
      </c>
      <c r="B7" s="44" t="s">
        <v>35</v>
      </c>
      <c r="C7" s="45"/>
      <c r="D7" s="45"/>
      <c r="E7" s="45"/>
      <c r="F7" s="45"/>
      <c r="G7" s="45"/>
      <c r="H7" s="45"/>
      <c r="I7" s="45"/>
      <c r="J7" s="45"/>
      <c r="K7" s="45"/>
      <c r="L7" s="46"/>
      <c r="N7" s="35"/>
    </row>
    <row r="8" spans="1:14" s="22" customFormat="1" ht="51" customHeight="1" x14ac:dyDescent="0.2">
      <c r="A8" s="2" t="s">
        <v>7</v>
      </c>
      <c r="B8" s="4" t="s">
        <v>26</v>
      </c>
      <c r="C8" s="2" t="s">
        <v>27</v>
      </c>
      <c r="D8" s="2">
        <v>3438099</v>
      </c>
      <c r="E8" s="2" t="s">
        <v>34</v>
      </c>
      <c r="F8" s="2" t="s">
        <v>6</v>
      </c>
      <c r="G8" s="31"/>
      <c r="H8" s="5">
        <v>363.00000000000006</v>
      </c>
      <c r="I8" s="5">
        <f>H8*G8</f>
        <v>0</v>
      </c>
      <c r="J8" s="7">
        <v>0.2</v>
      </c>
      <c r="K8" s="21">
        <f>I8*J8</f>
        <v>0</v>
      </c>
      <c r="L8" s="21">
        <f>I8+K8</f>
        <v>0</v>
      </c>
      <c r="N8" s="35"/>
    </row>
    <row r="9" spans="1:14" s="22" customFormat="1" ht="51" customHeight="1" x14ac:dyDescent="0.2">
      <c r="A9" s="2" t="s">
        <v>8</v>
      </c>
      <c r="B9" s="4" t="s">
        <v>28</v>
      </c>
      <c r="C9" s="2" t="s">
        <v>29</v>
      </c>
      <c r="D9" s="2">
        <v>10492493</v>
      </c>
      <c r="E9" s="2" t="s">
        <v>34</v>
      </c>
      <c r="F9" s="2" t="s">
        <v>6</v>
      </c>
      <c r="G9" s="31"/>
      <c r="H9" s="5">
        <v>155</v>
      </c>
      <c r="I9" s="5">
        <f t="shared" ref="I9:I11" si="0">H9*G9</f>
        <v>0</v>
      </c>
      <c r="J9" s="7">
        <v>0.2</v>
      </c>
      <c r="K9" s="21">
        <f t="shared" ref="K9:K11" si="1">I9*J9</f>
        <v>0</v>
      </c>
      <c r="L9" s="21">
        <f t="shared" ref="L9:L11" si="2">I9+K9</f>
        <v>0</v>
      </c>
      <c r="N9" s="35"/>
    </row>
    <row r="10" spans="1:14" s="22" customFormat="1" ht="51" customHeight="1" x14ac:dyDescent="0.2">
      <c r="A10" s="2" t="s">
        <v>9</v>
      </c>
      <c r="B10" s="4" t="s">
        <v>30</v>
      </c>
      <c r="C10" s="2" t="s">
        <v>31</v>
      </c>
      <c r="D10" s="2">
        <v>10994742</v>
      </c>
      <c r="E10" s="2" t="s">
        <v>34</v>
      </c>
      <c r="F10" s="2" t="s">
        <v>6</v>
      </c>
      <c r="G10" s="31"/>
      <c r="H10" s="5">
        <v>205</v>
      </c>
      <c r="I10" s="5">
        <f t="shared" si="0"/>
        <v>0</v>
      </c>
      <c r="J10" s="7">
        <v>0.2</v>
      </c>
      <c r="K10" s="21">
        <f t="shared" si="1"/>
        <v>0</v>
      </c>
      <c r="L10" s="21">
        <f t="shared" si="2"/>
        <v>0</v>
      </c>
      <c r="N10" s="35"/>
    </row>
    <row r="11" spans="1:14" s="22" customFormat="1" ht="51" customHeight="1" x14ac:dyDescent="0.2">
      <c r="A11" s="2" t="s">
        <v>10</v>
      </c>
      <c r="B11" s="4" t="s">
        <v>32</v>
      </c>
      <c r="C11" s="2" t="s">
        <v>33</v>
      </c>
      <c r="D11" s="2">
        <v>6520528</v>
      </c>
      <c r="E11" s="2" t="s">
        <v>34</v>
      </c>
      <c r="F11" s="2" t="s">
        <v>6</v>
      </c>
      <c r="G11" s="31"/>
      <c r="H11" s="5">
        <v>319</v>
      </c>
      <c r="I11" s="5">
        <f t="shared" si="0"/>
        <v>0</v>
      </c>
      <c r="J11" s="7">
        <v>0.2</v>
      </c>
      <c r="K11" s="21">
        <f t="shared" si="1"/>
        <v>0</v>
      </c>
      <c r="L11" s="21">
        <f t="shared" si="2"/>
        <v>0</v>
      </c>
      <c r="N11" s="35"/>
    </row>
    <row r="12" spans="1:14" s="22" customFormat="1" ht="28.5" customHeight="1" x14ac:dyDescent="0.2">
      <c r="A12" s="51" t="s">
        <v>22</v>
      </c>
      <c r="B12" s="52"/>
      <c r="C12" s="52"/>
      <c r="D12" s="52"/>
      <c r="E12" s="52"/>
      <c r="F12" s="52"/>
      <c r="G12" s="52"/>
      <c r="H12" s="53"/>
      <c r="I12" s="36">
        <f>SUM(I8:I11)</f>
        <v>0</v>
      </c>
      <c r="J12" s="37"/>
      <c r="K12" s="38">
        <f>SUM(K8:K11)</f>
        <v>0</v>
      </c>
      <c r="L12" s="38">
        <f>SUM(L8:L11)</f>
        <v>0</v>
      </c>
      <c r="N12" s="35"/>
    </row>
    <row r="13" spans="1:14" s="22" customFormat="1" ht="37.5" customHeight="1" x14ac:dyDescent="0.2">
      <c r="A13" s="24">
        <v>2</v>
      </c>
      <c r="B13" s="44" t="s">
        <v>36</v>
      </c>
      <c r="C13" s="45"/>
      <c r="D13" s="45"/>
      <c r="E13" s="45"/>
      <c r="F13" s="45"/>
      <c r="G13" s="45"/>
      <c r="H13" s="45"/>
      <c r="I13" s="45"/>
      <c r="J13" s="45"/>
      <c r="K13" s="45"/>
      <c r="L13" s="46"/>
      <c r="N13" s="35"/>
    </row>
    <row r="14" spans="1:14" s="22" customFormat="1" ht="54" customHeight="1" x14ac:dyDescent="0.2">
      <c r="A14" s="2" t="s">
        <v>7</v>
      </c>
      <c r="B14" s="3" t="s">
        <v>37</v>
      </c>
      <c r="C14" s="40" t="s">
        <v>27</v>
      </c>
      <c r="D14" s="2">
        <v>3438099</v>
      </c>
      <c r="E14" s="2" t="s">
        <v>34</v>
      </c>
      <c r="F14" s="2" t="s">
        <v>6</v>
      </c>
      <c r="G14" s="31"/>
      <c r="H14" s="5">
        <v>363.00000000000006</v>
      </c>
      <c r="I14" s="5">
        <f>H14*G14</f>
        <v>0</v>
      </c>
      <c r="J14" s="7">
        <v>0.2</v>
      </c>
      <c r="K14" s="21">
        <f>I14*J14</f>
        <v>0</v>
      </c>
      <c r="L14" s="21">
        <f>I14+K14</f>
        <v>0</v>
      </c>
      <c r="N14" s="35"/>
    </row>
    <row r="15" spans="1:14" s="22" customFormat="1" ht="54" customHeight="1" x14ac:dyDescent="0.2">
      <c r="A15" s="2" t="s">
        <v>8</v>
      </c>
      <c r="B15" s="4" t="s">
        <v>38</v>
      </c>
      <c r="C15" s="40" t="s">
        <v>29</v>
      </c>
      <c r="D15" s="2">
        <v>10492493</v>
      </c>
      <c r="E15" s="2" t="s">
        <v>34</v>
      </c>
      <c r="F15" s="2" t="s">
        <v>6</v>
      </c>
      <c r="G15" s="31"/>
      <c r="H15" s="5">
        <v>155</v>
      </c>
      <c r="I15" s="5">
        <f t="shared" ref="I15:I16" si="3">H15*G15</f>
        <v>0</v>
      </c>
      <c r="J15" s="7">
        <v>0.2</v>
      </c>
      <c r="K15" s="21">
        <f t="shared" ref="K15:K16" si="4">I15*J15</f>
        <v>0</v>
      </c>
      <c r="L15" s="21">
        <f t="shared" ref="L15:L16" si="5">I15+K15</f>
        <v>0</v>
      </c>
      <c r="N15" s="35"/>
    </row>
    <row r="16" spans="1:14" s="22" customFormat="1" ht="54" customHeight="1" x14ac:dyDescent="0.2">
      <c r="A16" s="2" t="s">
        <v>9</v>
      </c>
      <c r="B16" s="4" t="s">
        <v>39</v>
      </c>
      <c r="C16" s="40" t="s">
        <v>31</v>
      </c>
      <c r="D16" s="2">
        <v>10492138</v>
      </c>
      <c r="E16" s="2" t="s">
        <v>34</v>
      </c>
      <c r="F16" s="2" t="s">
        <v>6</v>
      </c>
      <c r="G16" s="31"/>
      <c r="H16" s="5">
        <v>205</v>
      </c>
      <c r="I16" s="5">
        <f t="shared" si="3"/>
        <v>0</v>
      </c>
      <c r="J16" s="7">
        <v>0.2</v>
      </c>
      <c r="K16" s="21">
        <f t="shared" si="4"/>
        <v>0</v>
      </c>
      <c r="L16" s="21">
        <f t="shared" si="5"/>
        <v>0</v>
      </c>
      <c r="N16" s="35"/>
    </row>
    <row r="17" spans="1:14" s="22" customFormat="1" ht="54" customHeight="1" x14ac:dyDescent="0.2">
      <c r="A17" s="2" t="s">
        <v>10</v>
      </c>
      <c r="B17" s="4" t="s">
        <v>40</v>
      </c>
      <c r="C17" s="40" t="s">
        <v>33</v>
      </c>
      <c r="D17" s="2">
        <v>6520528</v>
      </c>
      <c r="E17" s="2" t="s">
        <v>34</v>
      </c>
      <c r="F17" s="2" t="s">
        <v>6</v>
      </c>
      <c r="G17" s="31"/>
      <c r="H17" s="5">
        <v>319</v>
      </c>
      <c r="I17" s="5">
        <f t="shared" ref="I17" si="6">H17*G17</f>
        <v>0</v>
      </c>
      <c r="J17" s="7">
        <v>0.2</v>
      </c>
      <c r="K17" s="21">
        <f t="shared" ref="K17" si="7">I17*J17</f>
        <v>0</v>
      </c>
      <c r="L17" s="21">
        <f t="shared" ref="L17" si="8">I17+K17</f>
        <v>0</v>
      </c>
      <c r="N17" s="35"/>
    </row>
    <row r="18" spans="1:14" s="22" customFormat="1" ht="27.75" customHeight="1" x14ac:dyDescent="0.2">
      <c r="A18" s="47" t="s">
        <v>2</v>
      </c>
      <c r="B18" s="48"/>
      <c r="C18" s="48"/>
      <c r="D18" s="48"/>
      <c r="E18" s="48"/>
      <c r="F18" s="48"/>
      <c r="G18" s="48"/>
      <c r="H18" s="49"/>
      <c r="I18" s="36">
        <f>SUM(I14:I17)</f>
        <v>0</v>
      </c>
      <c r="J18" s="37"/>
      <c r="K18" s="38">
        <f>SUM(K14:K17)</f>
        <v>0</v>
      </c>
      <c r="L18" s="38">
        <f>SUM(L14:L17)</f>
        <v>0</v>
      </c>
      <c r="N18" s="35"/>
    </row>
    <row r="19" spans="1:14" s="22" customFormat="1" ht="37.5" customHeight="1" x14ac:dyDescent="0.2">
      <c r="A19" s="24">
        <v>5</v>
      </c>
      <c r="B19" s="44" t="s">
        <v>41</v>
      </c>
      <c r="C19" s="45"/>
      <c r="D19" s="45"/>
      <c r="E19" s="45"/>
      <c r="F19" s="45"/>
      <c r="G19" s="45"/>
      <c r="H19" s="45"/>
      <c r="I19" s="45"/>
      <c r="J19" s="45"/>
      <c r="K19" s="45"/>
      <c r="L19" s="46"/>
      <c r="N19" s="35"/>
    </row>
    <row r="20" spans="1:14" s="22" customFormat="1" ht="53.25" customHeight="1" x14ac:dyDescent="0.2">
      <c r="A20" s="2" t="s">
        <v>7</v>
      </c>
      <c r="B20" s="3" t="s">
        <v>42</v>
      </c>
      <c r="C20" s="40" t="s">
        <v>43</v>
      </c>
      <c r="D20" s="2">
        <v>10995675</v>
      </c>
      <c r="E20" s="2" t="s">
        <v>34</v>
      </c>
      <c r="F20" s="2" t="s">
        <v>6</v>
      </c>
      <c r="G20" s="31"/>
      <c r="H20" s="5">
        <v>242.00000000000003</v>
      </c>
      <c r="I20" s="5">
        <f>H20*G20</f>
        <v>0</v>
      </c>
      <c r="J20" s="7">
        <v>0.2</v>
      </c>
      <c r="K20" s="21">
        <f>I20*J20</f>
        <v>0</v>
      </c>
      <c r="L20" s="21">
        <f>I20+K20</f>
        <v>0</v>
      </c>
      <c r="N20" s="35"/>
    </row>
    <row r="21" spans="1:14" s="22" customFormat="1" ht="53.25" customHeight="1" x14ac:dyDescent="0.2">
      <c r="A21" s="2" t="s">
        <v>8</v>
      </c>
      <c r="B21" s="4" t="s">
        <v>44</v>
      </c>
      <c r="C21" s="40" t="s">
        <v>45</v>
      </c>
      <c r="D21" s="2">
        <v>10995527</v>
      </c>
      <c r="E21" s="2" t="s">
        <v>34</v>
      </c>
      <c r="F21" s="2" t="s">
        <v>6</v>
      </c>
      <c r="G21" s="31"/>
      <c r="H21" s="5">
        <v>502</v>
      </c>
      <c r="I21" s="5">
        <f t="shared" ref="I21:I23" si="9">H21*G21</f>
        <v>0</v>
      </c>
      <c r="J21" s="7">
        <v>0.2</v>
      </c>
      <c r="K21" s="21">
        <f t="shared" ref="K21:K23" si="10">I21*J21</f>
        <v>0</v>
      </c>
      <c r="L21" s="21">
        <f t="shared" ref="L21:L23" si="11">I21+K21</f>
        <v>0</v>
      </c>
      <c r="N21" s="35"/>
    </row>
    <row r="22" spans="1:14" s="22" customFormat="1" ht="53.25" customHeight="1" x14ac:dyDescent="0.2">
      <c r="A22" s="2" t="s">
        <v>9</v>
      </c>
      <c r="B22" s="4" t="s">
        <v>46</v>
      </c>
      <c r="C22" s="40" t="s">
        <v>47</v>
      </c>
      <c r="D22" s="2">
        <v>10995456</v>
      </c>
      <c r="E22" s="2" t="s">
        <v>34</v>
      </c>
      <c r="F22" s="2" t="s">
        <v>6</v>
      </c>
      <c r="G22" s="31"/>
      <c r="H22" s="5">
        <v>403</v>
      </c>
      <c r="I22" s="5">
        <f t="shared" si="9"/>
        <v>0</v>
      </c>
      <c r="J22" s="7">
        <v>0.2</v>
      </c>
      <c r="K22" s="21">
        <f t="shared" si="10"/>
        <v>0</v>
      </c>
      <c r="L22" s="21">
        <f t="shared" si="11"/>
        <v>0</v>
      </c>
      <c r="N22" s="35"/>
    </row>
    <row r="23" spans="1:14" s="22" customFormat="1" ht="53.25" customHeight="1" x14ac:dyDescent="0.2">
      <c r="A23" s="2" t="s">
        <v>10</v>
      </c>
      <c r="B23" s="4" t="s">
        <v>48</v>
      </c>
      <c r="C23" s="40" t="s">
        <v>49</v>
      </c>
      <c r="D23" s="2">
        <v>10995604</v>
      </c>
      <c r="E23" s="2" t="s">
        <v>34</v>
      </c>
      <c r="F23" s="2" t="s">
        <v>6</v>
      </c>
      <c r="G23" s="31"/>
      <c r="H23" s="5">
        <v>161</v>
      </c>
      <c r="I23" s="5">
        <f t="shared" si="9"/>
        <v>0</v>
      </c>
      <c r="J23" s="7">
        <v>0.2</v>
      </c>
      <c r="K23" s="21">
        <f t="shared" si="10"/>
        <v>0</v>
      </c>
      <c r="L23" s="21">
        <f t="shared" si="11"/>
        <v>0</v>
      </c>
      <c r="N23" s="35"/>
    </row>
    <row r="24" spans="1:14" s="22" customFormat="1" ht="27.75" customHeight="1" x14ac:dyDescent="0.2">
      <c r="A24" s="47" t="s">
        <v>25</v>
      </c>
      <c r="B24" s="48"/>
      <c r="C24" s="48"/>
      <c r="D24" s="48"/>
      <c r="E24" s="48"/>
      <c r="F24" s="48"/>
      <c r="G24" s="48"/>
      <c r="H24" s="49"/>
      <c r="I24" s="36">
        <f>SUM(I20:I23)</f>
        <v>0</v>
      </c>
      <c r="J24" s="37"/>
      <c r="K24" s="38">
        <f>SUM(K20:K23)</f>
        <v>0</v>
      </c>
      <c r="L24" s="38">
        <f>SUM(L20:L23)</f>
        <v>0</v>
      </c>
      <c r="N24" s="35"/>
    </row>
    <row r="25" spans="1:14" ht="25.5" customHeight="1" x14ac:dyDescent="0.25">
      <c r="A25" s="41" t="s">
        <v>20</v>
      </c>
      <c r="B25" s="42"/>
      <c r="C25" s="42"/>
      <c r="D25" s="42"/>
      <c r="E25" s="42"/>
      <c r="F25" s="42"/>
      <c r="G25" s="42"/>
      <c r="H25" s="42"/>
      <c r="I25" s="42"/>
      <c r="J25" s="42"/>
      <c r="K25" s="43"/>
      <c r="L25" s="39">
        <f>I12+I18+I24</f>
        <v>0</v>
      </c>
    </row>
    <row r="26" spans="1:14" ht="25.5" customHeight="1" x14ac:dyDescent="0.25">
      <c r="A26" s="41" t="s">
        <v>13</v>
      </c>
      <c r="B26" s="42"/>
      <c r="C26" s="42"/>
      <c r="D26" s="42"/>
      <c r="E26" s="42"/>
      <c r="F26" s="42"/>
      <c r="G26" s="42"/>
      <c r="H26" s="42"/>
      <c r="I26" s="42"/>
      <c r="J26" s="42"/>
      <c r="K26" s="43"/>
      <c r="L26" s="39">
        <f>K12+K18+K24</f>
        <v>0</v>
      </c>
    </row>
    <row r="27" spans="1:14" ht="25.5" customHeight="1" x14ac:dyDescent="0.25">
      <c r="A27" s="41" t="s">
        <v>21</v>
      </c>
      <c r="B27" s="42"/>
      <c r="C27" s="42"/>
      <c r="D27" s="42"/>
      <c r="E27" s="42"/>
      <c r="F27" s="42"/>
      <c r="G27" s="42"/>
      <c r="H27" s="42"/>
      <c r="I27" s="42"/>
      <c r="J27" s="42"/>
      <c r="K27" s="43"/>
      <c r="L27" s="39">
        <f>L12+L18+L24</f>
        <v>0</v>
      </c>
    </row>
    <row r="28" spans="1:14" x14ac:dyDescent="0.25">
      <c r="A28" s="10"/>
      <c r="B28" s="9"/>
      <c r="C28" s="9"/>
      <c r="D28" s="9"/>
      <c r="E28" s="9"/>
      <c r="F28" s="9"/>
      <c r="G28" s="28"/>
      <c r="H28" s="14"/>
      <c r="I28" s="14"/>
      <c r="J28" s="11"/>
      <c r="K28" s="12"/>
      <c r="L28" s="13"/>
    </row>
    <row r="29" spans="1:14" x14ac:dyDescent="0.25">
      <c r="A29" s="15"/>
      <c r="B29" s="16"/>
      <c r="C29" s="16"/>
      <c r="D29" s="16"/>
      <c r="E29" s="16"/>
      <c r="F29" s="16"/>
      <c r="G29" s="17"/>
      <c r="H29" s="26"/>
      <c r="I29" s="26"/>
      <c r="J29" s="16"/>
      <c r="K29" s="16"/>
      <c r="L29" s="17"/>
    </row>
  </sheetData>
  <mergeCells count="12">
    <mergeCell ref="A18:H18"/>
    <mergeCell ref="A1:L1"/>
    <mergeCell ref="A2:L2"/>
    <mergeCell ref="A4:B4"/>
    <mergeCell ref="B7:L7"/>
    <mergeCell ref="A12:H12"/>
    <mergeCell ref="A25:K25"/>
    <mergeCell ref="A26:K26"/>
    <mergeCell ref="A27:K27"/>
    <mergeCell ref="B13:L13"/>
    <mergeCell ref="B19:L19"/>
    <mergeCell ref="A24:H24"/>
  </mergeCells>
  <phoneticPr fontId="17" type="noConversion"/>
  <pageMargins left="0.45" right="0.45" top="0.75" bottom="0.75" header="0.3" footer="0.3"/>
  <pageSetup paperSize="9" scale="63" fitToHeight="0" orientation="landscape" r:id="rId1"/>
  <rowBreaks count="1" manualBreakCount="1">
    <brk id="1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Marija Atanasijevic</cp:lastModifiedBy>
  <cp:lastPrinted>2024-10-18T07:30:58Z</cp:lastPrinted>
  <dcterms:created xsi:type="dcterms:W3CDTF">2019-04-12T10:53:43Z</dcterms:created>
  <dcterms:modified xsi:type="dcterms:W3CDTF">2024-10-18T07:31:27Z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