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 filterPrivacy="1"/>
  <xr:revisionPtr revIDLastSave="0" documentId="13_ncr:1_{3D0E6991-0ABE-4BA6-80B2-6B8BC3649FB7}" xr6:coauthVersionLast="36" xr6:coauthVersionMax="36" xr10:uidLastSave="{00000000-0000-0000-0000-000000000000}"/>
  <bookViews>
    <workbookView xWindow="0" yWindow="0" windowWidth="4080" windowHeight="4155" xr2:uid="{00000000-000D-0000-FFFF-FFFF00000000}"/>
  </bookViews>
  <sheets>
    <sheet name="расподела по ЗУ" sheetId="6" r:id="rId1"/>
  </sheets>
  <definedNames>
    <definedName name="_xlnm._FilterDatabase" localSheetId="0" hidden="1">'расподела по ЗУ'!$A$2:$X$2</definedName>
    <definedName name="_xlnm.Print_Titles" localSheetId="0">'расподела по ЗУ'!$2:$2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2" i="6" l="1"/>
  <c r="W22" i="6" s="1"/>
  <c r="U21" i="6"/>
  <c r="V21" i="6" s="1"/>
  <c r="U20" i="6"/>
  <c r="W20" i="6" s="1"/>
  <c r="U19" i="6"/>
  <c r="W19" i="6" s="1"/>
  <c r="U18" i="6"/>
  <c r="W18" i="6" s="1"/>
  <c r="U17" i="6"/>
  <c r="V17" i="6" s="1"/>
  <c r="U16" i="6"/>
  <c r="W16" i="6" s="1"/>
  <c r="U15" i="6"/>
  <c r="W15" i="6" s="1"/>
  <c r="U14" i="6"/>
  <c r="W14" i="6" s="1"/>
  <c r="U13" i="6"/>
  <c r="V13" i="6" s="1"/>
  <c r="U12" i="6"/>
  <c r="V12" i="6" s="1"/>
  <c r="U11" i="6"/>
  <c r="W11" i="6" s="1"/>
  <c r="U10" i="6"/>
  <c r="W10" i="6" s="1"/>
  <c r="U9" i="6"/>
  <c r="W9" i="6" s="1"/>
  <c r="U8" i="6"/>
  <c r="V8" i="6" s="1"/>
  <c r="U7" i="6"/>
  <c r="W7" i="6" s="1"/>
  <c r="U6" i="6"/>
  <c r="W6" i="6" s="1"/>
  <c r="U5" i="6"/>
  <c r="W5" i="6" s="1"/>
  <c r="U4" i="6"/>
  <c r="W4" i="6" s="1"/>
  <c r="U3" i="6"/>
  <c r="W3" i="6" s="1"/>
  <c r="V14" i="6" l="1"/>
  <c r="V22" i="6"/>
  <c r="V4" i="6"/>
  <c r="V5" i="6"/>
  <c r="V6" i="6"/>
  <c r="V9" i="6"/>
  <c r="V10" i="6"/>
  <c r="W13" i="6"/>
  <c r="V18" i="6"/>
  <c r="W21" i="6"/>
  <c r="W8" i="6"/>
  <c r="W12" i="6"/>
  <c r="W17" i="6"/>
  <c r="S23" i="6"/>
  <c r="S24" i="6" s="1"/>
  <c r="V3" i="6"/>
  <c r="V7" i="6"/>
  <c r="V11" i="6"/>
  <c r="V15" i="6"/>
  <c r="V19" i="6"/>
  <c r="V16" i="6"/>
  <c r="V20" i="6"/>
</calcChain>
</file>

<file path=xl/sharedStrings.xml><?xml version="1.0" encoding="utf-8"?>
<sst xmlns="http://schemas.openxmlformats.org/spreadsheetml/2006/main" count="145" uniqueCount="78">
  <si>
    <t>Isporučilac</t>
  </si>
  <si>
    <t>Jedinica mere</t>
  </si>
  <si>
    <t>Jedinična cena</t>
  </si>
  <si>
    <t>Sifra</t>
  </si>
  <si>
    <t>Broj OS</t>
  </si>
  <si>
    <t>Komad</t>
  </si>
  <si>
    <t>Tестови зa имуносеролошко тестирање маркера трансфузијом преносивих инфекција код давалаца крви методом хемилуминисценције (CLIA) за апарат Siemens Advia Centaur CP са одговарајућим потрошним материјалом</t>
  </si>
  <si>
    <t>Тестови Siemens Advia Centaur CP CLIA anti-HCV или одговарајући</t>
  </si>
  <si>
    <t>Тестови Siemens Advia Centaur CP CLIA anti-ТP (sifilis) или одговарајући</t>
  </si>
  <si>
    <t>Тестови Siemens Advia Centaur CP CLIA HBsAg или одговарајући</t>
  </si>
  <si>
    <t>Тестови Siemens Advia Centaur CP CLIA HIV Ag/Ab или одговарајући</t>
  </si>
  <si>
    <t>Tестови зa имуносеролошко тестирање маркера трансфузијом преносивих инфекција код давалаца крви методом хемилуминисценције (CLIA) за апарат Siemens Advia Centaur XP са одговарајућим потрошним материјалом</t>
  </si>
  <si>
    <t>Тестови Siemens Advia Centaur XP CLIA anti-HCV или одговарајући</t>
  </si>
  <si>
    <t>Тестови Siemens Advia Centaur XP CLIA anti-ТP (sifilis) или одговарајући</t>
  </si>
  <si>
    <t>Тестови Siemens Advia Centaur XP CLIA HBsAg или одговарајући</t>
  </si>
  <si>
    <t>Тестови Siemens Advia Centaur XP CLIA HIV Ag/Ab или одговарајући</t>
  </si>
  <si>
    <t>Tестови зa имуносеролошко тестирање маркера трансфузијом преносивих инфекција код давалаца крви методом хемилуминисценције (CLIA) за апарат Liaison XL са одговарајућим потрошним материјалом</t>
  </si>
  <si>
    <t>Тестови Liaison XL CLIA anti-HCV или одговарајући</t>
  </si>
  <si>
    <t>Тестови Liaison XL CLIA anti-ТP (sifilis) или одговарајући</t>
  </si>
  <si>
    <t>Тестови Liaison XL CLIA HBsAg или одговарајући</t>
  </si>
  <si>
    <t>Тестови Liaison XL CLIA HIV Ag/At или одговарајући</t>
  </si>
  <si>
    <t xml:space="preserve"> Tестови зa  имуносеролошко тестирање маркера трансфузијом преносивих инфекција код давалаца крви методом електрохемилуминисценције (ECLIA) за апарат  Cobas e801 са одговарајућим потрошним материјалом</t>
  </si>
  <si>
    <t>Тестови Roche Diagnostics Elecsys Anti-HCV II  или одговарајући</t>
  </si>
  <si>
    <t>Комад</t>
  </si>
  <si>
    <t>Тестови Roche Diagnostics Elecsys HBsAg II  или одговарајући</t>
  </si>
  <si>
    <t>Тестови Roche Diagnostics  Elecsys HIV Duo  или одговарајући</t>
  </si>
  <si>
    <t>Тестови Roche Diagnostics Elecsys Syphili или одговарајући</t>
  </si>
  <si>
    <t>Тестови Atellica IM Syphilis (Syph) или одговарајући</t>
  </si>
  <si>
    <t>Тестови Atellica IM HIV Ag/Ab Combo (CHIV) или одговарајући</t>
  </si>
  <si>
    <t>Тестови Atellica IM HCV Ab (aHCV) или одговарајући</t>
  </si>
  <si>
    <t>Тестови Atellica IM Hepatitis B surface Antigen II (HBsII) или одговарајући</t>
  </si>
  <si>
    <t>Vrednost Isporuke</t>
  </si>
  <si>
    <t>Kolcine OS</t>
  </si>
  <si>
    <t>Broj jed. mere u pakovanju</t>
  </si>
  <si>
    <t>Ukupne isporucene kolicine od 20.09.2024 do 01.07.2024 
(10 meseci)</t>
  </si>
  <si>
    <t>Projekcija isporučenih količina za
 12 meseci</t>
  </si>
  <si>
    <t>UKUPNA VREDNOST</t>
  </si>
  <si>
    <t>Број партије</t>
  </si>
  <si>
    <t>Број ставке</t>
  </si>
  <si>
    <t>Назив ставке</t>
  </si>
  <si>
    <t>ОБ СУБОТИЦА</t>
  </si>
  <si>
    <t>УКЦ КРАГУЈЕВАЦ</t>
  </si>
  <si>
    <t>ЗЦ УЖИЦЕ</t>
  </si>
  <si>
    <t>КБЦ ЗЕМУН</t>
  </si>
  <si>
    <t>ВМА</t>
  </si>
  <si>
    <t>ЗАВОД ЗА ТРАНСФУ-ЗИЈУ КРВИ ВОЈВОДИНЕ</t>
  </si>
  <si>
    <t>ЗАВОД ЗА ТРАНСФУ-ЗИЈУ КРВИ НИШ</t>
  </si>
  <si>
    <t>ИНСТИТУТ ЗА ТРАНСФУ-ЗИЈУ КРВИ СРБИЈЕ</t>
  </si>
  <si>
    <t>Назив партије</t>
  </si>
  <si>
    <t>УКУПНА КОЛИ-ЧИНА</t>
  </si>
  <si>
    <t>Tестови зa  имуносеролошко тестирање маркера трансфузијом преносивих инфекција код давалаца крви методом хемилуминисценције (CLIA) за апарат Siemens -  Atellica IM1600 са одговарајућим потрошним материјалом</t>
  </si>
  <si>
    <t>108-3/24</t>
  </si>
  <si>
    <t>108-2/24</t>
  </si>
  <si>
    <t>108-1/24</t>
  </si>
  <si>
    <t>TEAMEDICAL DOO</t>
  </si>
  <si>
    <t>YUNYCOM DOO BEOGRAD</t>
  </si>
  <si>
    <t>ADOC DOO BEOGRAD</t>
  </si>
  <si>
    <t>TIS1</t>
  </si>
  <si>
    <t>TIS2</t>
  </si>
  <si>
    <t>TIS3</t>
  </si>
  <si>
    <t>TIS4</t>
  </si>
  <si>
    <t>TIS5</t>
  </si>
  <si>
    <t>TIS6</t>
  </si>
  <si>
    <t>TIS7</t>
  </si>
  <si>
    <t>TIS8</t>
  </si>
  <si>
    <t>TIS9</t>
  </si>
  <si>
    <t>TIS10</t>
  </si>
  <si>
    <t>TIS11</t>
  </si>
  <si>
    <t>TIS12</t>
  </si>
  <si>
    <t>TIS13</t>
  </si>
  <si>
    <t>TIS14</t>
  </si>
  <si>
    <t>TIS15</t>
  </si>
  <si>
    <t>TIS16</t>
  </si>
  <si>
    <t>TIS17</t>
  </si>
  <si>
    <t>TIS18</t>
  </si>
  <si>
    <t>TIS19</t>
  </si>
  <si>
    <t>TIS20</t>
  </si>
  <si>
    <t>РАСПОДЕЛА ПО ЗДРАВСТВЕНИМ УСТАНОВАМА ЗА ПЕРИОД ОД 6 МЕСЕЦИ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</si>
</sst>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3" fillId="0" borderId="1" xfId="0" applyFont="1" applyBorder="1" applyAlignment="1">
      <alignment horizontal="centerContinuous" vertical="center"/>
    </xf>
    <xf numFmtId="0" fontId="2" fillId="0" borderId="1" xfId="0" applyFont="1" applyBorder="1" applyAlignment="1">
      <alignment horizontal="centerContinuous" vertical="center"/>
    </xf>
    <xf numFmtId="4" fontId="2" fillId="0" borderId="1" xfId="0" applyNumberFormat="1" applyFont="1" applyBorder="1" applyAlignment="1">
      <alignment horizontal="centerContinuous" vertical="center"/>
    </xf>
    <xf numFmtId="4" fontId="0" fillId="0" borderId="0" xfId="0" applyNumberFormat="1" applyFont="1"/>
    <xf numFmtId="0" fontId="0" fillId="0" borderId="0" xfId="0" applyFont="1"/>
    <xf numFmtId="0" fontId="3" fillId="0" borderId="4" xfId="0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" fontId="3" fillId="3" borderId="4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3" fontId="4" fillId="0" borderId="1" xfId="1" applyNumberFormat="1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4" fillId="0" borderId="2" xfId="1" applyNumberFormat="1" applyFont="1" applyFill="1" applyBorder="1" applyAlignment="1">
      <alignment horizontal="center" vertical="center" wrapText="1"/>
    </xf>
    <xf numFmtId="3" fontId="4" fillId="0" borderId="2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24"/>
  <sheetViews>
    <sheetView tabSelected="1" zoomScale="96" zoomScaleNormal="96" workbookViewId="0">
      <pane ySplit="2" topLeftCell="A3" activePane="bottomLeft" state="frozen"/>
      <selection activeCell="C1" sqref="C1"/>
      <selection pane="bottomLeft" activeCell="N3" sqref="N3"/>
    </sheetView>
  </sheetViews>
  <sheetFormatPr defaultRowHeight="15" x14ac:dyDescent="0.25"/>
  <cols>
    <col min="1" max="1" width="10.85546875" style="5" customWidth="1"/>
    <col min="2" max="2" width="31.5703125" style="5" customWidth="1"/>
    <col min="3" max="3" width="10.28515625" style="5" customWidth="1"/>
    <col min="4" max="4" width="18.7109375" style="5" customWidth="1"/>
    <col min="5" max="6" width="17" style="5" customWidth="1"/>
    <col min="7" max="7" width="17" style="4" customWidth="1"/>
    <col min="8" max="8" width="19.7109375" style="5" customWidth="1"/>
    <col min="9" max="9" width="17" style="5" customWidth="1"/>
    <col min="10" max="10" width="13.42578125" style="5" customWidth="1"/>
    <col min="11" max="11" width="11.5703125" style="5" customWidth="1"/>
    <col min="12" max="12" width="14.140625" style="5" customWidth="1"/>
    <col min="13" max="18" width="11" style="5" customWidth="1"/>
    <col min="19" max="19" width="30" style="4" hidden="1" customWidth="1"/>
    <col min="20" max="20" width="17" style="5" hidden="1" customWidth="1"/>
    <col min="21" max="22" width="16.85546875" style="5" hidden="1" customWidth="1"/>
    <col min="23" max="23" width="18.140625" style="5" hidden="1" customWidth="1"/>
    <col min="24" max="24" width="17.140625" style="5" hidden="1" customWidth="1"/>
    <col min="25" max="25" width="30.42578125" style="4" customWidth="1"/>
    <col min="26" max="16384" width="9.140625" style="5"/>
  </cols>
  <sheetData>
    <row r="1" spans="1:24" ht="42.75" customHeight="1" x14ac:dyDescent="0.25">
      <c r="A1" s="1" t="s">
        <v>77</v>
      </c>
      <c r="B1" s="2"/>
      <c r="C1" s="2"/>
      <c r="D1" s="2"/>
      <c r="E1" s="2"/>
      <c r="F1" s="2"/>
      <c r="G1" s="3"/>
      <c r="H1" s="2"/>
      <c r="I1" s="2"/>
      <c r="J1" s="1"/>
      <c r="K1" s="2"/>
      <c r="L1" s="2"/>
      <c r="M1" s="2"/>
      <c r="N1" s="2"/>
      <c r="O1" s="2"/>
      <c r="P1" s="2"/>
      <c r="Q1" s="2"/>
      <c r="R1" s="2"/>
      <c r="S1" s="3"/>
      <c r="T1" s="2"/>
      <c r="U1" s="2"/>
      <c r="V1" s="2"/>
      <c r="W1" s="2"/>
      <c r="X1" s="2"/>
    </row>
    <row r="2" spans="1:24" ht="99.75" customHeight="1" x14ac:dyDescent="0.25">
      <c r="A2" s="6" t="s">
        <v>37</v>
      </c>
      <c r="B2" s="6" t="s">
        <v>48</v>
      </c>
      <c r="C2" s="6" t="s">
        <v>38</v>
      </c>
      <c r="D2" s="6" t="s">
        <v>39</v>
      </c>
      <c r="E2" s="6" t="s">
        <v>0</v>
      </c>
      <c r="F2" s="6" t="s">
        <v>1</v>
      </c>
      <c r="G2" s="7" t="s">
        <v>2</v>
      </c>
      <c r="H2" s="6" t="s">
        <v>3</v>
      </c>
      <c r="I2" s="8" t="s">
        <v>4</v>
      </c>
      <c r="J2" s="8" t="s">
        <v>40</v>
      </c>
      <c r="K2" s="8" t="s">
        <v>45</v>
      </c>
      <c r="L2" s="8" t="s">
        <v>41</v>
      </c>
      <c r="M2" s="8" t="s">
        <v>42</v>
      </c>
      <c r="N2" s="8" t="s">
        <v>46</v>
      </c>
      <c r="O2" s="8" t="s">
        <v>47</v>
      </c>
      <c r="P2" s="8" t="s">
        <v>43</v>
      </c>
      <c r="Q2" s="8" t="s">
        <v>44</v>
      </c>
      <c r="R2" s="8" t="s">
        <v>49</v>
      </c>
      <c r="S2" s="9" t="s">
        <v>36</v>
      </c>
      <c r="T2" s="10" t="s">
        <v>32</v>
      </c>
      <c r="U2" s="11" t="s">
        <v>34</v>
      </c>
      <c r="V2" s="11" t="s">
        <v>35</v>
      </c>
      <c r="W2" s="11" t="s">
        <v>31</v>
      </c>
      <c r="X2" s="10" t="s">
        <v>33</v>
      </c>
    </row>
    <row r="3" spans="1:24" ht="128.25" x14ac:dyDescent="0.25">
      <c r="A3" s="12">
        <v>1</v>
      </c>
      <c r="B3" s="13" t="s">
        <v>6</v>
      </c>
      <c r="C3" s="13">
        <v>1</v>
      </c>
      <c r="D3" s="13" t="s">
        <v>7</v>
      </c>
      <c r="E3" s="14" t="s">
        <v>54</v>
      </c>
      <c r="F3" s="13" t="s">
        <v>5</v>
      </c>
      <c r="G3" s="15">
        <v>363.00000000000006</v>
      </c>
      <c r="H3" s="14" t="s">
        <v>57</v>
      </c>
      <c r="I3" s="14" t="s">
        <v>51</v>
      </c>
      <c r="J3" s="16">
        <v>3000</v>
      </c>
      <c r="K3" s="16">
        <v>0</v>
      </c>
      <c r="L3" s="16">
        <v>0</v>
      </c>
      <c r="M3" s="16">
        <v>2000</v>
      </c>
      <c r="N3" s="16">
        <v>0</v>
      </c>
      <c r="O3" s="16">
        <v>0</v>
      </c>
      <c r="P3" s="16">
        <v>0</v>
      </c>
      <c r="Q3" s="16">
        <v>0</v>
      </c>
      <c r="R3" s="16">
        <v>5000</v>
      </c>
      <c r="S3" s="17">
        <v>1815000.0000000002</v>
      </c>
      <c r="T3" s="18">
        <v>13000</v>
      </c>
      <c r="U3" s="19">
        <f t="shared" ref="U3:U22" si="0">SUM(J3:Q3)</f>
        <v>5000</v>
      </c>
      <c r="V3" s="19">
        <f t="shared" ref="V3:V22" si="1">U3/10*12</f>
        <v>6000</v>
      </c>
      <c r="W3" s="20">
        <f t="shared" ref="W3:W22" si="2">G3*U3</f>
        <v>1815000.0000000002</v>
      </c>
      <c r="X3" s="21">
        <v>200</v>
      </c>
    </row>
    <row r="4" spans="1:24" ht="128.25" x14ac:dyDescent="0.25">
      <c r="A4" s="12">
        <v>1</v>
      </c>
      <c r="B4" s="13" t="s">
        <v>6</v>
      </c>
      <c r="C4" s="13">
        <v>2</v>
      </c>
      <c r="D4" s="13" t="s">
        <v>8</v>
      </c>
      <c r="E4" s="14" t="s">
        <v>54</v>
      </c>
      <c r="F4" s="13" t="s">
        <v>5</v>
      </c>
      <c r="G4" s="15">
        <v>155</v>
      </c>
      <c r="H4" s="14" t="s">
        <v>58</v>
      </c>
      <c r="I4" s="14" t="s">
        <v>51</v>
      </c>
      <c r="J4" s="16">
        <v>3000</v>
      </c>
      <c r="K4" s="16">
        <v>0</v>
      </c>
      <c r="L4" s="16">
        <v>0</v>
      </c>
      <c r="M4" s="16">
        <v>2000</v>
      </c>
      <c r="N4" s="16">
        <v>0</v>
      </c>
      <c r="O4" s="16">
        <v>0</v>
      </c>
      <c r="P4" s="16">
        <v>0</v>
      </c>
      <c r="Q4" s="16">
        <v>0</v>
      </c>
      <c r="R4" s="16">
        <v>5000</v>
      </c>
      <c r="S4" s="17">
        <v>775000</v>
      </c>
      <c r="T4" s="18">
        <v>13000</v>
      </c>
      <c r="U4" s="19">
        <f t="shared" si="0"/>
        <v>5000</v>
      </c>
      <c r="V4" s="19">
        <f t="shared" si="1"/>
        <v>6000</v>
      </c>
      <c r="W4" s="20">
        <f t="shared" si="2"/>
        <v>775000</v>
      </c>
      <c r="X4" s="21">
        <v>200</v>
      </c>
    </row>
    <row r="5" spans="1:24" ht="128.25" x14ac:dyDescent="0.25">
      <c r="A5" s="12">
        <v>1</v>
      </c>
      <c r="B5" s="13" t="s">
        <v>6</v>
      </c>
      <c r="C5" s="13">
        <v>3</v>
      </c>
      <c r="D5" s="13" t="s">
        <v>9</v>
      </c>
      <c r="E5" s="14" t="s">
        <v>54</v>
      </c>
      <c r="F5" s="13" t="s">
        <v>5</v>
      </c>
      <c r="G5" s="15">
        <v>205</v>
      </c>
      <c r="H5" s="14" t="s">
        <v>59</v>
      </c>
      <c r="I5" s="14" t="s">
        <v>51</v>
      </c>
      <c r="J5" s="16">
        <v>3000</v>
      </c>
      <c r="K5" s="16">
        <v>0</v>
      </c>
      <c r="L5" s="16">
        <v>0</v>
      </c>
      <c r="M5" s="16">
        <v>2000</v>
      </c>
      <c r="N5" s="16">
        <v>0</v>
      </c>
      <c r="O5" s="16">
        <v>0</v>
      </c>
      <c r="P5" s="16">
        <v>0</v>
      </c>
      <c r="Q5" s="16">
        <v>0</v>
      </c>
      <c r="R5" s="16">
        <v>5000</v>
      </c>
      <c r="S5" s="17">
        <v>1025000</v>
      </c>
      <c r="T5" s="18">
        <v>13000</v>
      </c>
      <c r="U5" s="19">
        <f t="shared" si="0"/>
        <v>5000</v>
      </c>
      <c r="V5" s="19">
        <f t="shared" si="1"/>
        <v>6000</v>
      </c>
      <c r="W5" s="20">
        <f t="shared" si="2"/>
        <v>1025000</v>
      </c>
      <c r="X5" s="21">
        <v>200</v>
      </c>
    </row>
    <row r="6" spans="1:24" ht="128.25" x14ac:dyDescent="0.25">
      <c r="A6" s="12">
        <v>1</v>
      </c>
      <c r="B6" s="13" t="s">
        <v>6</v>
      </c>
      <c r="C6" s="13">
        <v>4</v>
      </c>
      <c r="D6" s="13" t="s">
        <v>10</v>
      </c>
      <c r="E6" s="14" t="s">
        <v>54</v>
      </c>
      <c r="F6" s="13" t="s">
        <v>5</v>
      </c>
      <c r="G6" s="15">
        <v>319</v>
      </c>
      <c r="H6" s="14" t="s">
        <v>60</v>
      </c>
      <c r="I6" s="14" t="s">
        <v>51</v>
      </c>
      <c r="J6" s="16">
        <v>3000</v>
      </c>
      <c r="K6" s="16">
        <v>0</v>
      </c>
      <c r="L6" s="16">
        <v>0</v>
      </c>
      <c r="M6" s="16">
        <v>2000</v>
      </c>
      <c r="N6" s="16">
        <v>0</v>
      </c>
      <c r="O6" s="16">
        <v>0</v>
      </c>
      <c r="P6" s="16">
        <v>0</v>
      </c>
      <c r="Q6" s="16">
        <v>0</v>
      </c>
      <c r="R6" s="16">
        <v>5000</v>
      </c>
      <c r="S6" s="17">
        <v>1595000</v>
      </c>
      <c r="T6" s="18">
        <v>13000</v>
      </c>
      <c r="U6" s="19">
        <f t="shared" si="0"/>
        <v>5000</v>
      </c>
      <c r="V6" s="19">
        <f t="shared" si="1"/>
        <v>6000</v>
      </c>
      <c r="W6" s="20">
        <f t="shared" si="2"/>
        <v>1595000</v>
      </c>
      <c r="X6" s="21">
        <v>100</v>
      </c>
    </row>
    <row r="7" spans="1:24" ht="128.25" x14ac:dyDescent="0.25">
      <c r="A7" s="12">
        <v>2</v>
      </c>
      <c r="B7" s="13" t="s">
        <v>11</v>
      </c>
      <c r="C7" s="13">
        <v>1</v>
      </c>
      <c r="D7" s="13" t="s">
        <v>12</v>
      </c>
      <c r="E7" s="14" t="s">
        <v>54</v>
      </c>
      <c r="F7" s="13" t="s">
        <v>5</v>
      </c>
      <c r="G7" s="15">
        <v>363.00000000000006</v>
      </c>
      <c r="H7" s="14" t="s">
        <v>61</v>
      </c>
      <c r="I7" s="14" t="s">
        <v>51</v>
      </c>
      <c r="J7" s="16">
        <v>0</v>
      </c>
      <c r="K7" s="16">
        <v>0</v>
      </c>
      <c r="L7" s="16">
        <v>0</v>
      </c>
      <c r="M7" s="16">
        <v>0</v>
      </c>
      <c r="N7" s="16">
        <v>7500</v>
      </c>
      <c r="O7" s="16">
        <v>0</v>
      </c>
      <c r="P7" s="16">
        <v>0</v>
      </c>
      <c r="Q7" s="16">
        <v>0</v>
      </c>
      <c r="R7" s="16">
        <v>7500</v>
      </c>
      <c r="S7" s="17">
        <v>2722500.0000000005</v>
      </c>
      <c r="T7" s="18">
        <v>15000</v>
      </c>
      <c r="U7" s="19">
        <f t="shared" si="0"/>
        <v>7500</v>
      </c>
      <c r="V7" s="19">
        <f t="shared" si="1"/>
        <v>9000</v>
      </c>
      <c r="W7" s="20">
        <f t="shared" si="2"/>
        <v>2722500.0000000005</v>
      </c>
      <c r="X7" s="21">
        <v>200</v>
      </c>
    </row>
    <row r="8" spans="1:24" ht="128.25" x14ac:dyDescent="0.25">
      <c r="A8" s="12">
        <v>2</v>
      </c>
      <c r="B8" s="13" t="s">
        <v>11</v>
      </c>
      <c r="C8" s="13">
        <v>2</v>
      </c>
      <c r="D8" s="13" t="s">
        <v>13</v>
      </c>
      <c r="E8" s="14" t="s">
        <v>54</v>
      </c>
      <c r="F8" s="13" t="s">
        <v>5</v>
      </c>
      <c r="G8" s="15">
        <v>155</v>
      </c>
      <c r="H8" s="14" t="s">
        <v>62</v>
      </c>
      <c r="I8" s="14" t="s">
        <v>51</v>
      </c>
      <c r="J8" s="16">
        <v>0</v>
      </c>
      <c r="K8" s="16">
        <v>0</v>
      </c>
      <c r="L8" s="16">
        <v>0</v>
      </c>
      <c r="M8" s="16">
        <v>0</v>
      </c>
      <c r="N8" s="16">
        <v>7500</v>
      </c>
      <c r="O8" s="16">
        <v>0</v>
      </c>
      <c r="P8" s="16">
        <v>0</v>
      </c>
      <c r="Q8" s="16">
        <v>0</v>
      </c>
      <c r="R8" s="16">
        <v>7500</v>
      </c>
      <c r="S8" s="17">
        <v>1162500</v>
      </c>
      <c r="T8" s="18">
        <v>15000</v>
      </c>
      <c r="U8" s="19">
        <f t="shared" si="0"/>
        <v>7500</v>
      </c>
      <c r="V8" s="19">
        <f t="shared" si="1"/>
        <v>9000</v>
      </c>
      <c r="W8" s="20">
        <f t="shared" si="2"/>
        <v>1162500</v>
      </c>
      <c r="X8" s="21">
        <v>200</v>
      </c>
    </row>
    <row r="9" spans="1:24" ht="128.25" x14ac:dyDescent="0.25">
      <c r="A9" s="12">
        <v>2</v>
      </c>
      <c r="B9" s="13" t="s">
        <v>11</v>
      </c>
      <c r="C9" s="13">
        <v>3</v>
      </c>
      <c r="D9" s="13" t="s">
        <v>14</v>
      </c>
      <c r="E9" s="14" t="s">
        <v>54</v>
      </c>
      <c r="F9" s="13" t="s">
        <v>5</v>
      </c>
      <c r="G9" s="15">
        <v>205</v>
      </c>
      <c r="H9" s="14" t="s">
        <v>63</v>
      </c>
      <c r="I9" s="14" t="s">
        <v>51</v>
      </c>
      <c r="J9" s="16">
        <v>0</v>
      </c>
      <c r="K9" s="16">
        <v>0</v>
      </c>
      <c r="L9" s="16">
        <v>0</v>
      </c>
      <c r="M9" s="16">
        <v>0</v>
      </c>
      <c r="N9" s="16">
        <v>7500</v>
      </c>
      <c r="O9" s="16">
        <v>0</v>
      </c>
      <c r="P9" s="16">
        <v>0</v>
      </c>
      <c r="Q9" s="16">
        <v>0</v>
      </c>
      <c r="R9" s="16">
        <v>7500</v>
      </c>
      <c r="S9" s="17">
        <v>1537500</v>
      </c>
      <c r="T9" s="18">
        <v>15000</v>
      </c>
      <c r="U9" s="19">
        <f t="shared" si="0"/>
        <v>7500</v>
      </c>
      <c r="V9" s="19">
        <f t="shared" si="1"/>
        <v>9000</v>
      </c>
      <c r="W9" s="20">
        <f t="shared" si="2"/>
        <v>1537500</v>
      </c>
      <c r="X9" s="21">
        <v>200</v>
      </c>
    </row>
    <row r="10" spans="1:24" ht="128.25" x14ac:dyDescent="0.25">
      <c r="A10" s="12">
        <v>2</v>
      </c>
      <c r="B10" s="13" t="s">
        <v>11</v>
      </c>
      <c r="C10" s="13">
        <v>4</v>
      </c>
      <c r="D10" s="13" t="s">
        <v>15</v>
      </c>
      <c r="E10" s="14" t="s">
        <v>54</v>
      </c>
      <c r="F10" s="13" t="s">
        <v>5</v>
      </c>
      <c r="G10" s="15">
        <v>319</v>
      </c>
      <c r="H10" s="14" t="s">
        <v>64</v>
      </c>
      <c r="I10" s="14" t="s">
        <v>51</v>
      </c>
      <c r="J10" s="16">
        <v>0</v>
      </c>
      <c r="K10" s="16">
        <v>0</v>
      </c>
      <c r="L10" s="16">
        <v>0</v>
      </c>
      <c r="M10" s="16">
        <v>0</v>
      </c>
      <c r="N10" s="16">
        <v>7500</v>
      </c>
      <c r="O10" s="16">
        <v>0</v>
      </c>
      <c r="P10" s="16">
        <v>0</v>
      </c>
      <c r="Q10" s="16">
        <v>0</v>
      </c>
      <c r="R10" s="16">
        <v>7500</v>
      </c>
      <c r="S10" s="17">
        <v>2392500</v>
      </c>
      <c r="T10" s="18">
        <v>15000</v>
      </c>
      <c r="U10" s="19">
        <f t="shared" si="0"/>
        <v>7500</v>
      </c>
      <c r="V10" s="19">
        <f t="shared" si="1"/>
        <v>9000</v>
      </c>
      <c r="W10" s="20">
        <f t="shared" si="2"/>
        <v>2392500</v>
      </c>
      <c r="X10" s="21">
        <v>100</v>
      </c>
    </row>
    <row r="11" spans="1:24" ht="114" x14ac:dyDescent="0.25">
      <c r="A11" s="12">
        <v>3</v>
      </c>
      <c r="B11" s="13" t="s">
        <v>16</v>
      </c>
      <c r="C11" s="13">
        <v>1</v>
      </c>
      <c r="D11" s="13" t="s">
        <v>17</v>
      </c>
      <c r="E11" s="14" t="s">
        <v>55</v>
      </c>
      <c r="F11" s="13" t="s">
        <v>5</v>
      </c>
      <c r="G11" s="15">
        <v>349.8</v>
      </c>
      <c r="H11" s="14" t="s">
        <v>65</v>
      </c>
      <c r="I11" s="14" t="s">
        <v>52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5000</v>
      </c>
      <c r="P11" s="16">
        <v>0</v>
      </c>
      <c r="Q11" s="16">
        <v>0</v>
      </c>
      <c r="R11" s="16">
        <v>5000</v>
      </c>
      <c r="S11" s="17">
        <v>1749000</v>
      </c>
      <c r="T11" s="18">
        <v>10000</v>
      </c>
      <c r="U11" s="19">
        <f t="shared" si="0"/>
        <v>5000</v>
      </c>
      <c r="V11" s="19">
        <f t="shared" si="1"/>
        <v>6000</v>
      </c>
      <c r="W11" s="20">
        <f t="shared" si="2"/>
        <v>1749000</v>
      </c>
      <c r="X11" s="21">
        <v>100</v>
      </c>
    </row>
    <row r="12" spans="1:24" ht="114" x14ac:dyDescent="0.25">
      <c r="A12" s="12">
        <v>3</v>
      </c>
      <c r="B12" s="13" t="s">
        <v>16</v>
      </c>
      <c r="C12" s="13">
        <v>2</v>
      </c>
      <c r="D12" s="13" t="s">
        <v>18</v>
      </c>
      <c r="E12" s="14" t="s">
        <v>55</v>
      </c>
      <c r="F12" s="13" t="s">
        <v>5</v>
      </c>
      <c r="G12" s="15">
        <v>158.72999999999999</v>
      </c>
      <c r="H12" s="14" t="s">
        <v>66</v>
      </c>
      <c r="I12" s="14" t="s">
        <v>52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5000</v>
      </c>
      <c r="P12" s="16">
        <v>0</v>
      </c>
      <c r="Q12" s="16">
        <v>0</v>
      </c>
      <c r="R12" s="16">
        <v>5000</v>
      </c>
      <c r="S12" s="17">
        <v>793650</v>
      </c>
      <c r="T12" s="18">
        <v>10000</v>
      </c>
      <c r="U12" s="19">
        <f t="shared" si="0"/>
        <v>5000</v>
      </c>
      <c r="V12" s="19">
        <f t="shared" si="1"/>
        <v>6000</v>
      </c>
      <c r="W12" s="20">
        <f t="shared" si="2"/>
        <v>793650</v>
      </c>
      <c r="X12" s="21">
        <v>200</v>
      </c>
    </row>
    <row r="13" spans="1:24" ht="114" x14ac:dyDescent="0.25">
      <c r="A13" s="12">
        <v>3</v>
      </c>
      <c r="B13" s="13" t="s">
        <v>16</v>
      </c>
      <c r="C13" s="13">
        <v>3</v>
      </c>
      <c r="D13" s="13" t="s">
        <v>19</v>
      </c>
      <c r="E13" s="14" t="s">
        <v>55</v>
      </c>
      <c r="F13" s="13" t="s">
        <v>5</v>
      </c>
      <c r="G13" s="15">
        <v>170.94</v>
      </c>
      <c r="H13" s="14" t="s">
        <v>67</v>
      </c>
      <c r="I13" s="14" t="s">
        <v>52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5000</v>
      </c>
      <c r="P13" s="16">
        <v>0</v>
      </c>
      <c r="Q13" s="16">
        <v>0</v>
      </c>
      <c r="R13" s="16">
        <v>5000</v>
      </c>
      <c r="S13" s="17">
        <v>854700</v>
      </c>
      <c r="T13" s="18">
        <v>10000</v>
      </c>
      <c r="U13" s="19">
        <f t="shared" si="0"/>
        <v>5000</v>
      </c>
      <c r="V13" s="19">
        <f t="shared" si="1"/>
        <v>6000</v>
      </c>
      <c r="W13" s="20">
        <f t="shared" si="2"/>
        <v>854700</v>
      </c>
      <c r="X13" s="21">
        <v>200</v>
      </c>
    </row>
    <row r="14" spans="1:24" ht="114" x14ac:dyDescent="0.25">
      <c r="A14" s="12">
        <v>3</v>
      </c>
      <c r="B14" s="13" t="s">
        <v>16</v>
      </c>
      <c r="C14" s="13">
        <v>4</v>
      </c>
      <c r="D14" s="13" t="s">
        <v>20</v>
      </c>
      <c r="E14" s="14" t="s">
        <v>55</v>
      </c>
      <c r="F14" s="13" t="s">
        <v>5</v>
      </c>
      <c r="G14" s="15">
        <v>288.2</v>
      </c>
      <c r="H14" s="14" t="s">
        <v>68</v>
      </c>
      <c r="I14" s="14" t="s">
        <v>52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5000</v>
      </c>
      <c r="P14" s="16">
        <v>0</v>
      </c>
      <c r="Q14" s="16">
        <v>0</v>
      </c>
      <c r="R14" s="16">
        <v>5000</v>
      </c>
      <c r="S14" s="17">
        <v>1441000</v>
      </c>
      <c r="T14" s="18">
        <v>10000</v>
      </c>
      <c r="U14" s="19">
        <f t="shared" si="0"/>
        <v>5000</v>
      </c>
      <c r="V14" s="19">
        <f t="shared" si="1"/>
        <v>6000</v>
      </c>
      <c r="W14" s="20">
        <f t="shared" si="2"/>
        <v>1441000</v>
      </c>
      <c r="X14" s="21">
        <v>200</v>
      </c>
    </row>
    <row r="15" spans="1:24" ht="128.25" x14ac:dyDescent="0.25">
      <c r="A15" s="12">
        <v>4</v>
      </c>
      <c r="B15" s="13" t="s">
        <v>21</v>
      </c>
      <c r="C15" s="13">
        <v>1</v>
      </c>
      <c r="D15" s="13" t="s">
        <v>22</v>
      </c>
      <c r="E15" s="14" t="s">
        <v>56</v>
      </c>
      <c r="F15" s="13" t="s">
        <v>23</v>
      </c>
      <c r="G15" s="15">
        <v>315</v>
      </c>
      <c r="H15" s="14" t="s">
        <v>69</v>
      </c>
      <c r="I15" s="22" t="s">
        <v>53</v>
      </c>
      <c r="J15" s="16">
        <v>0</v>
      </c>
      <c r="K15" s="16">
        <v>10200</v>
      </c>
      <c r="L15" s="16">
        <v>3000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13200</v>
      </c>
      <c r="S15" s="17">
        <v>4158000</v>
      </c>
      <c r="T15" s="23">
        <v>10000</v>
      </c>
      <c r="U15" s="19">
        <f t="shared" si="0"/>
        <v>13200</v>
      </c>
      <c r="V15" s="19">
        <f t="shared" si="1"/>
        <v>15840</v>
      </c>
      <c r="W15" s="20">
        <f t="shared" si="2"/>
        <v>4158000</v>
      </c>
      <c r="X15" s="21">
        <v>300</v>
      </c>
    </row>
    <row r="16" spans="1:24" ht="128.25" x14ac:dyDescent="0.25">
      <c r="A16" s="12">
        <v>4</v>
      </c>
      <c r="B16" s="13" t="s">
        <v>21</v>
      </c>
      <c r="C16" s="13">
        <v>2</v>
      </c>
      <c r="D16" s="13" t="s">
        <v>24</v>
      </c>
      <c r="E16" s="14" t="s">
        <v>56</v>
      </c>
      <c r="F16" s="13" t="s">
        <v>23</v>
      </c>
      <c r="G16" s="15">
        <v>166</v>
      </c>
      <c r="H16" s="14" t="s">
        <v>70</v>
      </c>
      <c r="I16" s="22" t="s">
        <v>53</v>
      </c>
      <c r="J16" s="16">
        <v>0</v>
      </c>
      <c r="K16" s="16">
        <v>10200</v>
      </c>
      <c r="L16" s="16">
        <v>3000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13200</v>
      </c>
      <c r="S16" s="17">
        <v>2191200</v>
      </c>
      <c r="T16" s="23">
        <v>10000</v>
      </c>
      <c r="U16" s="19">
        <f t="shared" si="0"/>
        <v>13200</v>
      </c>
      <c r="V16" s="19">
        <f t="shared" si="1"/>
        <v>15840</v>
      </c>
      <c r="W16" s="20">
        <f t="shared" si="2"/>
        <v>2191200</v>
      </c>
      <c r="X16" s="21">
        <v>300</v>
      </c>
    </row>
    <row r="17" spans="1:24" ht="128.25" x14ac:dyDescent="0.25">
      <c r="A17" s="12">
        <v>4</v>
      </c>
      <c r="B17" s="13" t="s">
        <v>21</v>
      </c>
      <c r="C17" s="13">
        <v>3</v>
      </c>
      <c r="D17" s="13" t="s">
        <v>25</v>
      </c>
      <c r="E17" s="14" t="s">
        <v>56</v>
      </c>
      <c r="F17" s="13" t="s">
        <v>23</v>
      </c>
      <c r="G17" s="15">
        <v>224</v>
      </c>
      <c r="H17" s="14" t="s">
        <v>71</v>
      </c>
      <c r="I17" s="22" t="s">
        <v>53</v>
      </c>
      <c r="J17" s="16">
        <v>0</v>
      </c>
      <c r="K17" s="16">
        <v>10200</v>
      </c>
      <c r="L17" s="16">
        <v>3000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  <c r="R17" s="16">
        <v>13200</v>
      </c>
      <c r="S17" s="17">
        <v>2956800</v>
      </c>
      <c r="T17" s="23">
        <v>10000</v>
      </c>
      <c r="U17" s="19">
        <f t="shared" si="0"/>
        <v>13200</v>
      </c>
      <c r="V17" s="19">
        <f t="shared" si="1"/>
        <v>15840</v>
      </c>
      <c r="W17" s="20">
        <f t="shared" si="2"/>
        <v>2956800</v>
      </c>
      <c r="X17" s="21">
        <v>300</v>
      </c>
    </row>
    <row r="18" spans="1:24" ht="128.25" x14ac:dyDescent="0.25">
      <c r="A18" s="12">
        <v>4</v>
      </c>
      <c r="B18" s="13" t="s">
        <v>21</v>
      </c>
      <c r="C18" s="13">
        <v>4</v>
      </c>
      <c r="D18" s="13" t="s">
        <v>26</v>
      </c>
      <c r="E18" s="14" t="s">
        <v>56</v>
      </c>
      <c r="F18" s="13" t="s">
        <v>23</v>
      </c>
      <c r="G18" s="15">
        <v>235</v>
      </c>
      <c r="H18" s="14" t="s">
        <v>72</v>
      </c>
      <c r="I18" s="22" t="s">
        <v>53</v>
      </c>
      <c r="J18" s="16">
        <v>0</v>
      </c>
      <c r="K18" s="16">
        <v>10200</v>
      </c>
      <c r="L18" s="16">
        <v>3000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6">
        <v>13200</v>
      </c>
      <c r="S18" s="17">
        <v>3102000</v>
      </c>
      <c r="T18" s="23">
        <v>10000</v>
      </c>
      <c r="U18" s="19">
        <f t="shared" si="0"/>
        <v>13200</v>
      </c>
      <c r="V18" s="19">
        <f t="shared" si="1"/>
        <v>15840</v>
      </c>
      <c r="W18" s="20">
        <f t="shared" si="2"/>
        <v>3102000</v>
      </c>
      <c r="X18" s="21">
        <v>300</v>
      </c>
    </row>
    <row r="19" spans="1:24" ht="128.25" x14ac:dyDescent="0.25">
      <c r="A19" s="12">
        <v>5</v>
      </c>
      <c r="B19" s="13" t="s">
        <v>50</v>
      </c>
      <c r="C19" s="13">
        <v>1</v>
      </c>
      <c r="D19" s="13" t="s">
        <v>27</v>
      </c>
      <c r="E19" s="14" t="s">
        <v>54</v>
      </c>
      <c r="F19" s="13" t="s">
        <v>23</v>
      </c>
      <c r="G19" s="15">
        <v>242.00000000000003</v>
      </c>
      <c r="H19" s="14" t="s">
        <v>73</v>
      </c>
      <c r="I19" s="22" t="s">
        <v>51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5000</v>
      </c>
      <c r="P19" s="16">
        <v>0</v>
      </c>
      <c r="Q19" s="16">
        <v>0</v>
      </c>
      <c r="R19" s="16">
        <v>5000</v>
      </c>
      <c r="S19" s="17">
        <v>1210000.0000000002</v>
      </c>
      <c r="T19" s="23">
        <v>10000</v>
      </c>
      <c r="U19" s="19">
        <f t="shared" si="0"/>
        <v>5000</v>
      </c>
      <c r="V19" s="19">
        <f t="shared" si="1"/>
        <v>6000</v>
      </c>
      <c r="W19" s="20">
        <f t="shared" si="2"/>
        <v>1210000.0000000002</v>
      </c>
      <c r="X19" s="21">
        <v>200</v>
      </c>
    </row>
    <row r="20" spans="1:24" ht="128.25" x14ac:dyDescent="0.25">
      <c r="A20" s="12">
        <v>5</v>
      </c>
      <c r="B20" s="13" t="s">
        <v>50</v>
      </c>
      <c r="C20" s="13">
        <v>2</v>
      </c>
      <c r="D20" s="13" t="s">
        <v>28</v>
      </c>
      <c r="E20" s="14" t="s">
        <v>54</v>
      </c>
      <c r="F20" s="13" t="s">
        <v>23</v>
      </c>
      <c r="G20" s="15">
        <v>502</v>
      </c>
      <c r="H20" s="14" t="s">
        <v>74</v>
      </c>
      <c r="I20" s="22" t="s">
        <v>51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5000</v>
      </c>
      <c r="P20" s="16">
        <v>0</v>
      </c>
      <c r="Q20" s="16">
        <v>0</v>
      </c>
      <c r="R20" s="16">
        <v>5000</v>
      </c>
      <c r="S20" s="17">
        <v>2510000</v>
      </c>
      <c r="T20" s="23">
        <v>10000</v>
      </c>
      <c r="U20" s="19">
        <f t="shared" si="0"/>
        <v>5000</v>
      </c>
      <c r="V20" s="19">
        <f t="shared" si="1"/>
        <v>6000</v>
      </c>
      <c r="W20" s="20">
        <f t="shared" si="2"/>
        <v>2510000</v>
      </c>
      <c r="X20" s="21">
        <v>100</v>
      </c>
    </row>
    <row r="21" spans="1:24" ht="128.25" x14ac:dyDescent="0.25">
      <c r="A21" s="12">
        <v>5</v>
      </c>
      <c r="B21" s="13" t="s">
        <v>50</v>
      </c>
      <c r="C21" s="13">
        <v>3</v>
      </c>
      <c r="D21" s="13" t="s">
        <v>29</v>
      </c>
      <c r="E21" s="14" t="s">
        <v>54</v>
      </c>
      <c r="F21" s="13" t="s">
        <v>23</v>
      </c>
      <c r="G21" s="15">
        <v>403</v>
      </c>
      <c r="H21" s="14" t="s">
        <v>75</v>
      </c>
      <c r="I21" s="22" t="s">
        <v>51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5000</v>
      </c>
      <c r="P21" s="16">
        <v>0</v>
      </c>
      <c r="Q21" s="16">
        <v>0</v>
      </c>
      <c r="R21" s="16">
        <v>5000</v>
      </c>
      <c r="S21" s="17">
        <v>2015000</v>
      </c>
      <c r="T21" s="23">
        <v>10000</v>
      </c>
      <c r="U21" s="19">
        <f t="shared" si="0"/>
        <v>5000</v>
      </c>
      <c r="V21" s="19">
        <f t="shared" si="1"/>
        <v>6000</v>
      </c>
      <c r="W21" s="20">
        <f t="shared" si="2"/>
        <v>2015000</v>
      </c>
      <c r="X21" s="21">
        <v>200</v>
      </c>
    </row>
    <row r="22" spans="1:24" ht="128.25" x14ac:dyDescent="0.25">
      <c r="A22" s="12">
        <v>5</v>
      </c>
      <c r="B22" s="13" t="s">
        <v>50</v>
      </c>
      <c r="C22" s="13">
        <v>4</v>
      </c>
      <c r="D22" s="13" t="s">
        <v>30</v>
      </c>
      <c r="E22" s="14" t="s">
        <v>54</v>
      </c>
      <c r="F22" s="13" t="s">
        <v>23</v>
      </c>
      <c r="G22" s="15">
        <v>161</v>
      </c>
      <c r="H22" s="14" t="s">
        <v>76</v>
      </c>
      <c r="I22" s="22" t="s">
        <v>51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5000</v>
      </c>
      <c r="P22" s="16">
        <v>0</v>
      </c>
      <c r="Q22" s="16">
        <v>0</v>
      </c>
      <c r="R22" s="16">
        <v>5000</v>
      </c>
      <c r="S22" s="17">
        <v>805000</v>
      </c>
      <c r="T22" s="23">
        <v>10000</v>
      </c>
      <c r="U22" s="19">
        <f t="shared" si="0"/>
        <v>5000</v>
      </c>
      <c r="V22" s="19">
        <f t="shared" si="1"/>
        <v>6000</v>
      </c>
      <c r="W22" s="20">
        <f t="shared" si="2"/>
        <v>805000</v>
      </c>
      <c r="X22" s="21">
        <v>200</v>
      </c>
    </row>
    <row r="23" spans="1:24" ht="28.15" customHeight="1" x14ac:dyDescent="0.25">
      <c r="S23" s="4">
        <f>SUM(S3:S22)</f>
        <v>36811350</v>
      </c>
    </row>
    <row r="24" spans="1:24" x14ac:dyDescent="0.25">
      <c r="S24" s="4">
        <f>S23*2</f>
        <v>73622700</v>
      </c>
    </row>
  </sheetData>
  <autoFilter ref="A2:X2" xr:uid="{00000000-0009-0000-0000-000000000000}"/>
  <pageMargins left="0.70866141732283472" right="0.70866141732283472" top="0.74803149606299213" bottom="0.74803149606299213" header="0.31496062992125984" footer="0.31496062992125984"/>
  <pageSetup paperSize="9" scale="5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расподела по ЗУ</vt:lpstr>
      <vt:lpstr>'расподела по ЗУ'!Print_Titles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2024-10-18T11:22:25Z</dcterms:modified>
</cp:coreProperties>
</file>