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Javne nabavkе" sheetId="1" r:id="rId1"/>
    <sheet name="Nabavke na koje se zakon ne pri" sheetId="2" r:id="rId2"/>
  </sheets>
  <definedNames>
    <definedName name="_xlnm.Print_Area" localSheetId="0">'Javne nabavkе'!$A$1:$L$263</definedName>
    <definedName name="_xlnm.Print_Area" localSheetId="1">'Nabavke na koje se zakon ne pri'!$A$1:$L$94</definedName>
    <definedName name="_xlnm.Print_Titles" localSheetId="0">'Javne nabavkе'!$5:$6</definedName>
    <definedName name="_xlnm.Print_Titles" localSheetId="1">'Nabavke na koje se zakon ne pri'!$4:$5</definedName>
  </definedNames>
  <calcPr fullCalcOnLoad="1"/>
</workbook>
</file>

<file path=xl/sharedStrings.xml><?xml version="1.0" encoding="utf-8"?>
<sst xmlns="http://schemas.openxmlformats.org/spreadsheetml/2006/main" count="1106" uniqueCount="360">
  <si>
    <t>Процењена вредност (укупно, по годинама)</t>
  </si>
  <si>
    <t>Планирана средства у буџету/фин. Плану (без ПДВ-а)</t>
  </si>
  <si>
    <t>Врста поступка</t>
  </si>
  <si>
    <t xml:space="preserve">Оквирни датум </t>
  </si>
  <si>
    <t>Покретања
поступка</t>
  </si>
  <si>
    <t>Закључења
уговора</t>
  </si>
  <si>
    <t>Извршења
Уговора</t>
  </si>
  <si>
    <t>Напомена (централизација, претходно обавештење, основ из ЗЈН...)</t>
  </si>
  <si>
    <t>Редни број</t>
  </si>
  <si>
    <t>Износ</t>
  </si>
  <si>
    <t>Конто</t>
  </si>
  <si>
    <t>МАШИНЕ И ОПРЕМА</t>
  </si>
  <si>
    <t>ЗГРАДЕ И ГРАЂЕВИНСКИ ОБЈЕКТИ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</si>
  <si>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</si>
  <si>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</si>
  <si>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</si>
  <si>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</si>
  <si>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</si>
  <si>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</si>
  <si>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</si>
  <si>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</si>
  <si>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</si>
  <si>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</si>
  <si>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</si>
  <si>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НАБАВКА ПОТРОШНОГ МАТЕРИЈАЛА</t>
  </si>
  <si>
    <t>2.6</t>
  </si>
  <si>
    <t>3</t>
  </si>
  <si>
    <t>СТАЛНИ ТРОШКОВИ</t>
  </si>
  <si>
    <t>3.1</t>
  </si>
  <si>
    <t>3.2</t>
  </si>
  <si>
    <t>3.3</t>
  </si>
  <si>
    <t>3.4</t>
  </si>
  <si>
    <t>3.5</t>
  </si>
  <si>
    <t>УСЛУГЕ</t>
  </si>
  <si>
    <t>1</t>
  </si>
  <si>
    <t>Разлог и оправданост набавке; начин утврђивања процењене вредности</t>
  </si>
  <si>
    <t>Капитално одржавање пословних зграда и пословног простора</t>
  </si>
  <si>
    <t>Стручни надзор</t>
  </si>
  <si>
    <t>2</t>
  </si>
  <si>
    <t>2.1.а</t>
  </si>
  <si>
    <t>2.1.б</t>
  </si>
  <si>
    <t>2.1.в</t>
  </si>
  <si>
    <t>2.1.г</t>
  </si>
  <si>
    <t>3.6</t>
  </si>
  <si>
    <t>4.1</t>
  </si>
  <si>
    <t>4.2</t>
  </si>
  <si>
    <t>4.3</t>
  </si>
  <si>
    <t>4.4</t>
  </si>
  <si>
    <t>4.5</t>
  </si>
  <si>
    <t>Одржавање круга око пословне зграде у летњим и зимским условима</t>
  </si>
  <si>
    <t>Обука из ПП заштите</t>
  </si>
  <si>
    <t>Обука за прву помоћ</t>
  </si>
  <si>
    <t>ЈАВНЕ НАБАВКЕ</t>
  </si>
  <si>
    <t>Радови:</t>
  </si>
  <si>
    <t>1.2.а</t>
  </si>
  <si>
    <t xml:space="preserve"> </t>
  </si>
  <si>
    <t>РАДОВИ</t>
  </si>
  <si>
    <t>1.1.а</t>
  </si>
  <si>
    <t>1.1.б</t>
  </si>
  <si>
    <t>1.1.г</t>
  </si>
  <si>
    <t>4</t>
  </si>
  <si>
    <t>3.7</t>
  </si>
  <si>
    <t>Клима орман за сервер салу</t>
  </si>
  <si>
    <t>УПС уређаји</t>
  </si>
  <si>
    <t>Читач картица</t>
  </si>
  <si>
    <t>НЕМАТЕРИЈАЛНА ИМОВИНА</t>
  </si>
  <si>
    <t>5</t>
  </si>
  <si>
    <t>3.10</t>
  </si>
  <si>
    <t>5.1</t>
  </si>
  <si>
    <t>1.8</t>
  </si>
  <si>
    <t>1.9</t>
  </si>
  <si>
    <t>1.10</t>
  </si>
  <si>
    <t>1.11</t>
  </si>
  <si>
    <t>1.12</t>
  </si>
  <si>
    <t>1.13</t>
  </si>
  <si>
    <t>Радови на комукацијским инсталацијама (одржавање телефонске централе)</t>
  </si>
  <si>
    <t>Тонери и рибони</t>
  </si>
  <si>
    <t>Материјал за одржавање хигијене (хемијска средства за чишћење, инвентар за одржавање хигијене и остали материјал за одржавање хигијене</t>
  </si>
  <si>
    <t>Потрошни материјал за рачунарску опрему (тастатуре, мишеви, хард дискови, УТП, телефонски каблови, меморије, батерије за УПС, напајања, вентилатори)</t>
  </si>
  <si>
    <t xml:space="preserve">Услуге комуникација </t>
  </si>
  <si>
    <t>Преводилачке услуге</t>
  </si>
  <si>
    <t>PRESS-CLIPPING</t>
  </si>
  <si>
    <t>ТРОШКОВИ ПУТОВАЊА</t>
  </si>
  <si>
    <t>ПЛАН НАБАВКИ РФЗО ЗА 2015. ГОДИНУ</t>
  </si>
  <si>
    <t>НАБАВКЕ НА КОЈЕ СЕ ЗАКОН НЕ ПРИМЕЊУЈЕ</t>
  </si>
  <si>
    <t>Основ за изузеће</t>
  </si>
  <si>
    <t>УСЛУГЕ ДИЈАЛИЗЕ</t>
  </si>
  <si>
    <t>6.1</t>
  </si>
  <si>
    <t>IX 2015.</t>
  </si>
  <si>
    <t>XI 2015.</t>
  </si>
  <si>
    <t>XI 2016.</t>
  </si>
  <si>
    <t>Отворени</t>
  </si>
  <si>
    <t>VIII 2015.</t>
  </si>
  <si>
    <t>VIII 2016.</t>
  </si>
  <si>
    <t xml:space="preserve">Набавка услуга потребних за спровођење здравствене заштите за осигурана лица РФЗО; Процењена вредност је утврђена на основу уговорене вредности у претходном поступку јавне набавке и мишљења Института за јавно здравље "др Милан Јовановић Батут" о броју пацијената </t>
  </si>
  <si>
    <t>5.2</t>
  </si>
  <si>
    <t>1.2.ј</t>
  </si>
  <si>
    <t>1.2.л</t>
  </si>
  <si>
    <t>2.7</t>
  </si>
  <si>
    <t>6</t>
  </si>
  <si>
    <t>7</t>
  </si>
  <si>
    <t>7.1</t>
  </si>
  <si>
    <t>7.2</t>
  </si>
  <si>
    <t>Општи речник набавки</t>
  </si>
  <si>
    <t xml:space="preserve">Канцеларијски намештај  </t>
  </si>
  <si>
    <t xml:space="preserve">Рачунарска опрема (рачунари, монитори, лаптоп, таблет рачунари и сервери)  </t>
  </si>
  <si>
    <t xml:space="preserve">Телефони   </t>
  </si>
  <si>
    <t xml:space="preserve">Канцеларијски материјал (Папирна конфенција - папир и коверте, обрасци и канцеларијска галантерија)  </t>
  </si>
  <si>
    <t>09100000</t>
  </si>
  <si>
    <t xml:space="preserve">Погонска горива (бензин, дизел гориво, уља и мазива и остали материјал за превозна средства)  </t>
  </si>
  <si>
    <t xml:space="preserve">Гуме за аутомобиле  </t>
  </si>
  <si>
    <t>09310000</t>
  </si>
  <si>
    <t>09111100</t>
  </si>
  <si>
    <t>09111400</t>
  </si>
  <si>
    <t>09135100</t>
  </si>
  <si>
    <t xml:space="preserve">Електрична енергија  </t>
  </si>
  <si>
    <t xml:space="preserve">Угаљ   </t>
  </si>
  <si>
    <t xml:space="preserve">Дрво   </t>
  </si>
  <si>
    <t xml:space="preserve">Лож уље  </t>
  </si>
  <si>
    <t xml:space="preserve">Вулканизерске услуге (монтажа и балансирање)  </t>
  </si>
  <si>
    <t xml:space="preserve">Услуга шлеповања са утоваром и истоваром   </t>
  </si>
  <si>
    <t xml:space="preserve">Сервис фотокопир апарата    </t>
  </si>
  <si>
    <t xml:space="preserve">Услуга заштите имовине - ФТО    </t>
  </si>
  <si>
    <t xml:space="preserve">Услуге чишћења (одржавање хигијене)  </t>
  </si>
  <si>
    <t xml:space="preserve">Осигурање возила   </t>
  </si>
  <si>
    <t xml:space="preserve">Дератизација и дезинсекција   </t>
  </si>
  <si>
    <t>33000000 85141211</t>
  </si>
  <si>
    <t xml:space="preserve">Клима уређаји  </t>
  </si>
  <si>
    <t>IV 2015</t>
  </si>
  <si>
    <t>IV 2016</t>
  </si>
  <si>
    <t>II 2015</t>
  </si>
  <si>
    <t>V 2015</t>
  </si>
  <si>
    <t>V 2016</t>
  </si>
  <si>
    <t>VI 2015</t>
  </si>
  <si>
    <t>VI 2016</t>
  </si>
  <si>
    <t>III 2015</t>
  </si>
  <si>
    <t>III 2016</t>
  </si>
  <si>
    <t>IX 2015</t>
  </si>
  <si>
    <t>IX 2016</t>
  </si>
  <si>
    <t>X 2015</t>
  </si>
  <si>
    <t>I 2016</t>
  </si>
  <si>
    <t>I 2017</t>
  </si>
  <si>
    <t>XI 2015</t>
  </si>
  <si>
    <t>XI 2016</t>
  </si>
  <si>
    <t>XII 2015</t>
  </si>
  <si>
    <t>XII 2016</t>
  </si>
  <si>
    <t>30125110 30125120</t>
  </si>
  <si>
    <t>19500000 24300000 33741000 33772000</t>
  </si>
  <si>
    <t>15980000 19520000</t>
  </si>
  <si>
    <t>55110000 60400000 63510000</t>
  </si>
  <si>
    <t>МАТЕРИЈАЛ ЗА  ДИЈАЛИЗУ</t>
  </si>
  <si>
    <t xml:space="preserve">Предмет набавке </t>
  </si>
  <si>
    <t>ПОМАГАЛА И НАПРАВЕ</t>
  </si>
  <si>
    <t>Набавка добара и услуга потребних за спровођење здравствене заштите; На основу цене дефинисане у Правилнику о медицинско-техничким помагалима која се обезбеђују из средстава из обавезног здравственог осигурања</t>
  </si>
  <si>
    <t>45223210 45223810</t>
  </si>
  <si>
    <t xml:space="preserve">VI 2015 </t>
  </si>
  <si>
    <t xml:space="preserve">VIII 2015 </t>
  </si>
  <si>
    <t xml:space="preserve">VIII 2016 </t>
  </si>
  <si>
    <t>VII 2015</t>
  </si>
  <si>
    <t>VIII 2015</t>
  </si>
  <si>
    <t xml:space="preserve">Набавка добара потребних за спровођење здравствене заштите за осигурана лица РФЗО; Процењена вредност је утврђена на основу уговорених цена (за тачку 7.1) и понуђене цене (за тачку 7.2) у претходним поступцима јавне набавке и података о броју осигураних лица према подацима Сектора за уговарање здравствене заштите и послова из области здравствене заштите </t>
  </si>
  <si>
    <t>VIII 2016</t>
  </si>
  <si>
    <t>X 2016</t>
  </si>
  <si>
    <t>Јавна набавка мале вредности</t>
  </si>
  <si>
    <t>Антивирусни сотвер</t>
  </si>
  <si>
    <t>SQL enterprise 2014 lic2c x8</t>
  </si>
  <si>
    <t xml:space="preserve">Сервисирање медицинско-техничких помагала </t>
  </si>
  <si>
    <t>Сервисирање концентратора кисеоника</t>
  </si>
  <si>
    <t>Услуге хемодијализе са установама ван плана мреже</t>
  </si>
  <si>
    <t>Услуге авио превоза и хотелског смештаја</t>
  </si>
  <si>
    <t>Услуге селидбе и превоза</t>
  </si>
  <si>
    <t>Услуга одржавања дела софтверских система</t>
  </si>
  <si>
    <t>Услуга одржавања економско-финансијског софтвера NEXTBIZ</t>
  </si>
  <si>
    <t>Услуга испитивања водоводних инсталација</t>
  </si>
  <si>
    <t xml:space="preserve">Услуга контроле микроклиме </t>
  </si>
  <si>
    <t>Услуга интернета за потребе РФЗО</t>
  </si>
  <si>
    <t>III 2017</t>
  </si>
  <si>
    <t>Резервисане поштанске услуге</t>
  </si>
  <si>
    <t>Поштанске услуге комерцијални сервис</t>
  </si>
  <si>
    <t xml:space="preserve">Услуга мобилне телефоније </t>
  </si>
  <si>
    <t>VI 2017</t>
  </si>
  <si>
    <t>Службени гласник</t>
  </si>
  <si>
    <t xml:space="preserve">Различит потрошни материјал за одржавање објеката </t>
  </si>
  <si>
    <t>Безалкохолни напици и галантерија за кафе кухињу</t>
  </si>
  <si>
    <t>Security device ASA 5525-X</t>
  </si>
  <si>
    <t>IX 2017</t>
  </si>
  <si>
    <t>Услуга фиксне телефоније</t>
  </si>
  <si>
    <t>Закуп  пословног простора за потребе Филијале Београд - Испостава Обреновац</t>
  </si>
  <si>
    <t>Неограничено</t>
  </si>
  <si>
    <t>Уградња рампе за инвалиде за потребе Филијале Зајечар - Испостава Бољевац</t>
  </si>
  <si>
    <t>Измештање постојећег и набавка и монтажа новог резервоара за лож уље за потребе Филијале Ужице - Испостава Пријепоље</t>
  </si>
  <si>
    <t>Одржавање сервера</t>
  </si>
  <si>
    <t>Одржавање штампача</t>
  </si>
  <si>
    <t>Набавка комплета за прву помоћ</t>
  </si>
  <si>
    <t>Услуга VPN мреже</t>
  </si>
  <si>
    <t>Текуће поправке и одржавање пословних објеката РФЗО</t>
  </si>
  <si>
    <t xml:space="preserve">Поправка и одржавање лифтова   </t>
  </si>
  <si>
    <t>Поправка и одржавање степенишне платформе за подизање инвалидских колица</t>
  </si>
  <si>
    <t>Поправка и одржавање УПС-а</t>
  </si>
  <si>
    <t>Набавка добара неопходних за обављање делатности организационих јединица Републичког фонда за здравствено осигурање; На основу активних цена на тржишту и на основу цена које је РФЗО постигао у поступцима јавних набавки у 2014. години</t>
  </si>
  <si>
    <t>Набавка услуга неопходних за обављање делатности организационих јединица Републичког фонда за здравствено осигурање; На основу активних цена на тржишту и на основу цена које је РФЗО постигао у поступцима јавних набавки у 2014. години</t>
  </si>
  <si>
    <t>Набавка радова неопходних за обављање делатности организационих јединица Републичког фонда за здравствено осигурање; На основу активних цена на тржишту и на основу цена које је РФЗО постигао у поступцима јавних набавки у 2014. години</t>
  </si>
  <si>
    <t>Члан 39. Став 2. ЗЈН</t>
  </si>
  <si>
    <t>Члан 7. Став 1. Тачка 1. ЗЈН</t>
  </si>
  <si>
    <t>Набавка добара неопходних за обављање делатности организационих јединица Републичког фонда за здравствено осигурање; На основу активних цена на тржишту и на основу цена које је РФЗО постигао у поступцима набавки на које се закон не примењује у 2014. години</t>
  </si>
  <si>
    <t>Остале поправке и одржавање административне опреме</t>
  </si>
  <si>
    <t>Набавка услуга неопходних за обављање делатности организационих јединица Републичког фонда за здравствено осигурање; На основу активних цена на тржишту и на основу цена које је РФЗО постигао у поступцима набавки на које се набавке не примењује у 2014. години</t>
  </si>
  <si>
    <t>1.1.в</t>
  </si>
  <si>
    <t>Сервисирање књиговезачког ножа у копирници Дирекције РФЗО</t>
  </si>
  <si>
    <t>3.8</t>
  </si>
  <si>
    <t>3.9</t>
  </si>
  <si>
    <t>1.2.б</t>
  </si>
  <si>
    <t>1.2.в</t>
  </si>
  <si>
    <t>1.2.г</t>
  </si>
  <si>
    <t>1.2.и</t>
  </si>
  <si>
    <t>1.2.к</t>
  </si>
  <si>
    <t>2.1.д</t>
  </si>
  <si>
    <t>2.5</t>
  </si>
  <si>
    <t>3.11</t>
  </si>
  <si>
    <t>Различит потрошни материјал за одржавање опреме</t>
  </si>
  <si>
    <t>Набавка услуга неопходних за обављање делатности организационих јединица Републичког фонда за здравствено осигурање; На основу активних цена на тржишту и на основу цена које је РФЗО постигао у поступцима набавки на које се закон не примењује у 2014. години</t>
  </si>
  <si>
    <t>2.8</t>
  </si>
  <si>
    <t>Закуп  пословног простора за потребе Филијале Панчево</t>
  </si>
  <si>
    <t>Закуп  пословног простора за потребе Филијале Београд - Испоставе Стари град и Врачар</t>
  </si>
  <si>
    <t>Преговарачки поступак</t>
  </si>
  <si>
    <t>Материјал за перитонеумску дијализу у кућним условима</t>
  </si>
  <si>
    <t>Материјал за континуирану амбилаторну перитонеумску дијализу са глукозним раствором за програм произвођача Fresenius у кућним условима</t>
  </si>
  <si>
    <t xml:space="preserve">Сервис аутомобила   </t>
  </si>
  <si>
    <t xml:space="preserve">Сервис аутомобила за потребе Филијала: Шабац, Ваљево, Смедерево, Пожаревац, Крагујевац и Јагодину)   </t>
  </si>
  <si>
    <t>IV 2017</t>
  </si>
  <si>
    <t>Предмет набавке</t>
  </si>
  <si>
    <t>44115210      31510000      44520000</t>
  </si>
  <si>
    <t>ДОБРА</t>
  </si>
  <si>
    <t>ТЕКУЋЕ ПОПРАВКЕ И ОДРЖАВАЊЕ</t>
  </si>
  <si>
    <t>ТЕКУЋЕ ПОПРАВКЕ И ОДРЖАВАЊЕ ЗГРАДА И ОБЈЕКАТА</t>
  </si>
  <si>
    <t>ТЕКУЋЕ ПОПРАВКЕ И ОДРЖАВАЊЕ ОПРЕМЕ</t>
  </si>
  <si>
    <t>УСЛУГЕ ПО УГОВОРУ</t>
  </si>
  <si>
    <t>ПОРЕЗИ, ОБАВЕЗНЕ ТАКСЕ, КАЗНЕ И ПЕНАЛИ</t>
  </si>
  <si>
    <t>УКУПНО: ДОБРА, УСЛУГЕ И РАДОВИ</t>
  </si>
  <si>
    <t>УКУПНО: ДОБРА И УСЛУГЕ</t>
  </si>
  <si>
    <t>Вода за топло/хладне напитке (са услугом коришћења апарата за воду) за потребе Дирекције и Филијале Нови Сад</t>
  </si>
  <si>
    <t>за 2015.год.</t>
  </si>
  <si>
    <t xml:space="preserve"> за 2016.год.</t>
  </si>
  <si>
    <t>за 2017.год.</t>
  </si>
  <si>
    <t>за 2016.год.</t>
  </si>
  <si>
    <t xml:space="preserve"> за 2015. год.</t>
  </si>
  <si>
    <t>за 2016. год.</t>
  </si>
  <si>
    <t>за 2017. год.</t>
  </si>
  <si>
    <t xml:space="preserve">  </t>
  </si>
  <si>
    <t>2.500.000,00:</t>
  </si>
  <si>
    <t xml:space="preserve">17.500.000,00: </t>
  </si>
  <si>
    <t xml:space="preserve">за 2015.год. </t>
  </si>
  <si>
    <t xml:space="preserve">50.000.000,00: </t>
  </si>
  <si>
    <t xml:space="preserve"> за 2015.год.</t>
  </si>
  <si>
    <t>26.835.000,00:</t>
  </si>
  <si>
    <t xml:space="preserve">45.200.000,00: </t>
  </si>
  <si>
    <t xml:space="preserve">7.500.000,00: </t>
  </si>
  <si>
    <t>630.753.022,00:</t>
  </si>
  <si>
    <t xml:space="preserve"> за 2017.год.</t>
  </si>
  <si>
    <t xml:space="preserve">2.100.000,00: </t>
  </si>
  <si>
    <t xml:space="preserve">60.000,00: </t>
  </si>
  <si>
    <t xml:space="preserve">6.500.000,00: </t>
  </si>
  <si>
    <t>1.000.000,00:</t>
  </si>
  <si>
    <t xml:space="preserve">за 2016.год. </t>
  </si>
  <si>
    <t>990.000,00:</t>
  </si>
  <si>
    <t xml:space="preserve">6.000.000,00: </t>
  </si>
  <si>
    <t>за 2015. год.</t>
  </si>
  <si>
    <t>57.120.000,00:</t>
  </si>
  <si>
    <t xml:space="preserve">600.000,00:              </t>
  </si>
  <si>
    <t>660.000,00:</t>
  </si>
  <si>
    <t xml:space="preserve">1.735.000,00: </t>
  </si>
  <si>
    <t>1.500.000,00:</t>
  </si>
  <si>
    <t xml:space="preserve">34.000.000,00:                            </t>
  </si>
  <si>
    <t xml:space="preserve">9.100.000,00:                   </t>
  </si>
  <si>
    <t xml:space="preserve">3.000.000,00: </t>
  </si>
  <si>
    <t xml:space="preserve">510.000,00:                           </t>
  </si>
  <si>
    <t xml:space="preserve">700.000,00:  </t>
  </si>
  <si>
    <t xml:space="preserve">1.170.000,00: </t>
  </si>
  <si>
    <t xml:space="preserve">550.000,00:   </t>
  </si>
  <si>
    <t xml:space="preserve"> за 2015.год. </t>
  </si>
  <si>
    <t>627.575.520,00:</t>
  </si>
  <si>
    <t xml:space="preserve">12.500.000,00: </t>
  </si>
  <si>
    <t>за 2015.год</t>
  </si>
  <si>
    <t xml:space="preserve">400.000,00: </t>
  </si>
  <si>
    <t xml:space="preserve">164.000,00: </t>
  </si>
  <si>
    <t>400.000,00:</t>
  </si>
  <si>
    <t xml:space="preserve">27.430.000,00: </t>
  </si>
  <si>
    <t xml:space="preserve">250.000,00: </t>
  </si>
  <si>
    <t>270.000,00:</t>
  </si>
  <si>
    <t xml:space="preserve">Набавка ТА пећи за потребе Филијала Панчево и Јагодина </t>
  </si>
  <si>
    <t>2.9</t>
  </si>
  <si>
    <t>Услуга штампе и коричења</t>
  </si>
  <si>
    <t xml:space="preserve">Пројектовање </t>
  </si>
  <si>
    <t>Санација објекта пословне зграде Испостава Лазаревац</t>
  </si>
  <si>
    <t>Санација објекта пословне зграде Испостава Младеновац</t>
  </si>
  <si>
    <t xml:space="preserve">Хитни интервентни радови на пословним објектима РФЗО (санације по налогу инспекција и радови на отклањању недостатака који угрожавају безбедност запослених и осигураника РФЗО). </t>
  </si>
  <si>
    <t xml:space="preserve">Осигурање имовине и лица </t>
  </si>
  <si>
    <t>1.1.е</t>
  </si>
  <si>
    <t>1.1.д</t>
  </si>
  <si>
    <t>VII 2016</t>
  </si>
  <si>
    <t>3.000.000,00:</t>
  </si>
  <si>
    <t>Остале опште услуге</t>
  </si>
  <si>
    <t>Технички преглед и регистрација возила</t>
  </si>
  <si>
    <t>Унапређење апликативних система у РФЗО</t>
  </si>
  <si>
    <t xml:space="preserve">1.500.000,00: </t>
  </si>
  <si>
    <t>I 2015</t>
  </si>
  <si>
    <t>Набавка идентификационих картица</t>
  </si>
  <si>
    <t>Рутери</t>
  </si>
  <si>
    <t xml:space="preserve">750.000,00: </t>
  </si>
  <si>
    <t xml:space="preserve">Против пожарна опрема </t>
  </si>
  <si>
    <t>1.2.н</t>
  </si>
  <si>
    <t>Поправка и одржавање ПП апарата, система и хидраната</t>
  </si>
  <si>
    <t>Одржавање система за складишћење података за потребе РФЗО</t>
  </si>
  <si>
    <t>Стаклорезачке услуге</t>
  </si>
  <si>
    <t>1.2.д</t>
  </si>
  <si>
    <t>Сервис агрегата</t>
  </si>
  <si>
    <t xml:space="preserve">262.000,00: </t>
  </si>
  <si>
    <t>1.2.ђ</t>
  </si>
  <si>
    <t>Поправка опреме за домаћинство</t>
  </si>
  <si>
    <t xml:space="preserve">100.000,00: </t>
  </si>
  <si>
    <t>Монтажа и демонтажа постојећих клима уређаја</t>
  </si>
  <si>
    <t>Свичеви</t>
  </si>
  <si>
    <t xml:space="preserve">2.766.750,00: </t>
  </si>
  <si>
    <t xml:space="preserve">56.944.700,00:                      </t>
  </si>
  <si>
    <t>Набавка услуга у хитним случајевима по налогу инспекцијских органа (отклањање недостатака који угрожавају безбедност запослених и осигураника РФЗО)</t>
  </si>
  <si>
    <t>3.850.000,00:</t>
  </si>
  <si>
    <t xml:space="preserve">2.200.000,00: </t>
  </si>
  <si>
    <t>Одржавање термотехничких инсталација у Дирекцији</t>
  </si>
  <si>
    <t xml:space="preserve">650.000,00: </t>
  </si>
  <si>
    <t xml:space="preserve">2.400.000,00: </t>
  </si>
  <si>
    <t>Сертификат за web сервер</t>
  </si>
  <si>
    <t>Дијагностика и спашавање података са оштећеног хард диска</t>
  </si>
  <si>
    <t>240.000,00:</t>
  </si>
  <si>
    <t>1.1.ђ</t>
  </si>
  <si>
    <t>Доградња пословног простора за потребе Филијале Београд - Испостава Обреновац</t>
  </si>
  <si>
    <t>1.200,00:</t>
  </si>
  <si>
    <t>1.1.ж</t>
  </si>
  <si>
    <t>25.322.592,29:</t>
  </si>
  <si>
    <t>Доградња поткровља, реконструкција и адаптација пословног простора Филијале Сремска Митровица</t>
  </si>
  <si>
    <t>1.2.м</t>
  </si>
  <si>
    <t>1.2.е</t>
  </si>
  <si>
    <t>20.000.000,00:</t>
  </si>
  <si>
    <t>Јавна набавка за коју су планиране обавезе у 2016. и 2017. години реализоваће се у складу са обезбеђеним финансијским средствима у Финансијским плановима за 2016. и 2017. годину.</t>
  </si>
  <si>
    <t>Јавне набавке за које су планиране обавезе у 2016. и 2017. години реализоваће се у складу са обезбеђеним финансијским средствима у Финансијским плановима за 2016. и 2017. годину.</t>
  </si>
  <si>
    <t>Јавне набавке за које су планиране обавезе у 2016.  години реализоваће се у складу са обезбеђеним финансијским средствима у Финансијском плану за 2016.  годину.</t>
  </si>
  <si>
    <t>Јавна набавка за коју су планиране обавезе у 2016. години реализоваће се у складу са обезбеђеним финансијским средствима у Финансијском плану за 2016. годину.</t>
  </si>
  <si>
    <t>Јавне набавке за које су планиране обавезе у 2016. години реализоваће се у складу са обезбеђеним финансијским средствима у Финансијском плану за 2016. годину.</t>
  </si>
  <si>
    <t>Редовно одржавање клима уређаја</t>
  </si>
  <si>
    <t>38.000.000,00:</t>
  </si>
  <si>
    <t>Услуга испитивања електро и громобранских инсталација</t>
  </si>
  <si>
    <t>42.000.000,00:</t>
  </si>
  <si>
    <t>55.000.000,00:</t>
  </si>
  <si>
    <t>5.500.000,00:</t>
  </si>
  <si>
    <t>Јавна набавка за коју су планиране обавезе у 2016. години реализоваће се у складу са обезбеђеним финансијским средствима у Финансијским плановима за 2016. годину.</t>
  </si>
  <si>
    <t>Медицинска опрема</t>
  </si>
  <si>
    <t xml:space="preserve">Набавка уређаја за електронску наплату путарине са кредитом </t>
  </si>
  <si>
    <t>4.6</t>
  </si>
  <si>
    <t>426913</t>
  </si>
  <si>
    <t>4.7</t>
  </si>
  <si>
    <t>Уградња котлова за потребе организационих јединица РФЗО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</si>
</sst>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[$-241A]d\.\ mmmm\ yyyy"/>
    <numFmt numFmtId="175" formatCode="[$-1241A]d/m/yyyy/;@"/>
    <numFmt numFmtId="176" formatCode="m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;[Red]0.00"/>
    <numFmt numFmtId="182" formatCode="0;[Red]0"/>
    <numFmt numFmtId="183" formatCode="0.0;[Red]0.0"/>
    <numFmt numFmtId="184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0">
    <xf numFmtId="0" fontId="0" fillId="0" borderId="0" xfId="0" applyFont="1" applyAlignment="1">
      <alignment/>
    </xf>
    <xf numFmtId="0" fontId="6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 wrapText="1"/>
      <protection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49" fontId="5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5" fillId="33" borderId="11" xfId="0" applyNumberFormat="1" applyFont="1" applyFill="1" applyBorder="1" applyAlignment="1" applyProtection="1">
      <alignment horizontal="center" vertical="center" wrapText="1"/>
      <protection/>
    </xf>
    <xf numFmtId="4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4" fontId="5" fillId="33" borderId="15" xfId="0" applyNumberFormat="1" applyFont="1" applyFill="1" applyBorder="1" applyAlignment="1" applyProtection="1">
      <alignment horizontal="center" vertical="center" wrapText="1"/>
      <protection/>
    </xf>
    <xf numFmtId="4" fontId="5" fillId="33" borderId="16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4" fontId="5" fillId="33" borderId="11" xfId="0" applyNumberFormat="1" applyFont="1" applyFill="1" applyBorder="1" applyAlignment="1" applyProtection="1">
      <alignment horizontal="right" vertical="center" wrapText="1"/>
      <protection/>
    </xf>
    <xf numFmtId="4" fontId="5" fillId="33" borderId="12" xfId="0" applyNumberFormat="1" applyFont="1" applyFill="1" applyBorder="1" applyAlignment="1" applyProtection="1">
      <alignment horizontal="right" vertical="center" wrapText="1"/>
      <protection/>
    </xf>
    <xf numFmtId="175" fontId="4" fillId="33" borderId="12" xfId="0" applyNumberFormat="1" applyFont="1" applyFill="1" applyBorder="1" applyAlignment="1" applyProtection="1">
      <alignment horizontal="center" vertical="center" wrapText="1"/>
      <protection/>
    </xf>
    <xf numFmtId="182" fontId="4" fillId="33" borderId="17" xfId="0" applyNumberFormat="1" applyFont="1" applyFill="1" applyBorder="1" applyAlignment="1" applyProtection="1">
      <alignment horizontal="center" vertical="center" wrapText="1"/>
      <protection/>
    </xf>
    <xf numFmtId="175" fontId="4" fillId="33" borderId="17" xfId="0" applyNumberFormat="1" applyFont="1" applyFill="1" applyBorder="1" applyAlignment="1" applyProtection="1">
      <alignment horizontal="center"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4" fontId="5" fillId="33" borderId="15" xfId="0" applyNumberFormat="1" applyFont="1" applyFill="1" applyBorder="1" applyAlignment="1" applyProtection="1">
      <alignment horizontal="right" vertical="center" wrapText="1"/>
      <protection/>
    </xf>
    <xf numFmtId="4" fontId="5" fillId="33" borderId="16" xfId="0" applyNumberFormat="1" applyFont="1" applyFill="1" applyBorder="1" applyAlignment="1" applyProtection="1">
      <alignment horizontal="right" vertical="center" wrapText="1"/>
      <protection/>
    </xf>
    <xf numFmtId="175" fontId="4" fillId="33" borderId="16" xfId="0" applyNumberFormat="1" applyFont="1" applyFill="1" applyBorder="1" applyAlignment="1" applyProtection="1">
      <alignment horizontal="center" vertical="center" wrapText="1"/>
      <protection/>
    </xf>
    <xf numFmtId="182" fontId="4" fillId="33" borderId="18" xfId="0" applyNumberFormat="1" applyFont="1" applyFill="1" applyBorder="1" applyAlignment="1" applyProtection="1">
      <alignment horizontal="center" vertical="center" wrapText="1"/>
      <protection/>
    </xf>
    <xf numFmtId="175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4" fontId="5" fillId="33" borderId="20" xfId="0" applyNumberFormat="1" applyFont="1" applyFill="1" applyBorder="1" applyAlignment="1" applyProtection="1">
      <alignment horizontal="right" vertical="center" wrapText="1"/>
      <protection/>
    </xf>
    <xf numFmtId="4" fontId="5" fillId="33" borderId="21" xfId="0" applyNumberFormat="1" applyFont="1" applyFill="1" applyBorder="1" applyAlignment="1" applyProtection="1">
      <alignment horizontal="right" vertical="center" wrapText="1"/>
      <protection/>
    </xf>
    <xf numFmtId="175" fontId="4" fillId="33" borderId="19" xfId="0" applyNumberFormat="1" applyFont="1" applyFill="1" applyBorder="1" applyAlignment="1" applyProtection="1">
      <alignment horizontal="center" vertical="center" wrapText="1"/>
      <protection/>
    </xf>
    <xf numFmtId="182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4" fontId="5" fillId="0" borderId="11" xfId="0" applyNumberFormat="1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center" vertical="center" wrapText="1"/>
      <protection/>
    </xf>
    <xf numFmtId="182" fontId="5" fillId="0" borderId="17" xfId="0" applyNumberFormat="1" applyFont="1" applyBorder="1" applyAlignment="1" applyProtection="1">
      <alignment horizontal="center" vertical="center" wrapText="1"/>
      <protection/>
    </xf>
    <xf numFmtId="175" fontId="4" fillId="0" borderId="17" xfId="0" applyNumberFormat="1" applyFont="1" applyBorder="1" applyAlignment="1" applyProtection="1">
      <alignment horizontal="center" vertical="center" wrapText="1"/>
      <protection/>
    </xf>
    <xf numFmtId="175" fontId="5" fillId="0" borderId="17" xfId="0" applyNumberFormat="1" applyFont="1" applyBorder="1" applyAlignment="1" applyProtection="1">
      <alignment horizontal="center" vertical="center" wrapText="1"/>
      <protection/>
    </xf>
    <xf numFmtId="175" fontId="8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182" fontId="5" fillId="0" borderId="18" xfId="0" applyNumberFormat="1" applyFont="1" applyBorder="1" applyAlignment="1" applyProtection="1">
      <alignment horizontal="center" vertical="center" wrapText="1"/>
      <protection/>
    </xf>
    <xf numFmtId="175" fontId="4" fillId="0" borderId="18" xfId="0" applyNumberFormat="1" applyFont="1" applyBorder="1" applyAlignment="1" applyProtection="1">
      <alignment horizontal="center" vertical="center" wrapText="1"/>
      <protection/>
    </xf>
    <xf numFmtId="175" fontId="5" fillId="0" borderId="18" xfId="0" applyNumberFormat="1" applyFont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182" fontId="5" fillId="0" borderId="19" xfId="0" applyNumberFormat="1" applyFont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 vertical="center" wrapText="1"/>
      <protection/>
    </xf>
    <xf numFmtId="175" fontId="5" fillId="0" borderId="19" xfId="0" applyNumberFormat="1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182" fontId="4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182" fontId="4" fillId="0" borderId="18" xfId="0" applyNumberFormat="1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182" fontId="4" fillId="0" borderId="1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182" fontId="4" fillId="0" borderId="10" xfId="0" applyNumberFormat="1" applyFont="1" applyBorder="1" applyAlignment="1" applyProtection="1">
      <alignment horizontal="center" vertical="center" wrapText="1"/>
      <protection/>
    </xf>
    <xf numFmtId="175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4" fontId="5" fillId="0" borderId="21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4" fontId="4" fillId="0" borderId="20" xfId="0" applyNumberFormat="1" applyFont="1" applyFill="1" applyBorder="1" applyAlignment="1" applyProtection="1">
      <alignment horizontal="right" vertical="center" wrapText="1"/>
      <protection/>
    </xf>
    <xf numFmtId="4" fontId="4" fillId="0" borderId="21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horizontal="center" vertical="center" wrapText="1"/>
      <protection/>
    </xf>
    <xf numFmtId="175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175" fontId="4" fillId="0" borderId="17" xfId="0" applyNumberFormat="1" applyFont="1" applyFill="1" applyBorder="1" applyAlignment="1" applyProtection="1">
      <alignment horizontal="center" vertical="center" wrapText="1"/>
      <protection/>
    </xf>
    <xf numFmtId="175" fontId="4" fillId="0" borderId="18" xfId="0" applyNumberFormat="1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left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" fontId="4" fillId="33" borderId="11" xfId="0" applyNumberFormat="1" applyFont="1" applyFill="1" applyBorder="1" applyAlignment="1" applyProtection="1">
      <alignment horizontal="right" vertical="center" wrapText="1"/>
      <protection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8" xfId="0" applyFont="1" applyFill="1" applyBorder="1" applyAlignment="1" applyProtection="1">
      <alignment horizontal="left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" fontId="4" fillId="33" borderId="15" xfId="0" applyNumberFormat="1" applyFont="1" applyFill="1" applyBorder="1" applyAlignment="1" applyProtection="1">
      <alignment horizontal="right" vertical="center" wrapText="1"/>
      <protection/>
    </xf>
    <xf numFmtId="4" fontId="4" fillId="33" borderId="16" xfId="0" applyNumberFormat="1" applyFont="1" applyFill="1" applyBorder="1" applyAlignment="1" applyProtection="1">
      <alignment horizontal="right" vertical="center" wrapText="1"/>
      <protection/>
    </xf>
    <xf numFmtId="0" fontId="4" fillId="33" borderId="19" xfId="0" applyFont="1" applyFill="1" applyBorder="1" applyAlignment="1" applyProtection="1">
      <alignment horizontal="left" vertical="center" wrapText="1"/>
      <protection/>
    </xf>
    <xf numFmtId="49" fontId="4" fillId="33" borderId="20" xfId="0" applyNumberFormat="1" applyFont="1" applyFill="1" applyBorder="1" applyAlignment="1" applyProtection="1">
      <alignment horizontal="center" vertical="center" wrapText="1"/>
      <protection/>
    </xf>
    <xf numFmtId="4" fontId="4" fillId="33" borderId="20" xfId="0" applyNumberFormat="1" applyFont="1" applyFill="1" applyBorder="1" applyAlignment="1" applyProtection="1">
      <alignment horizontal="right" vertical="center" wrapText="1"/>
      <protection/>
    </xf>
    <xf numFmtId="4" fontId="4" fillId="33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49" fontId="5" fillId="33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6" fillId="0" borderId="17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6" fillId="0" borderId="18" xfId="0" applyFont="1" applyFill="1" applyBorder="1" applyAlignment="1" applyProtection="1">
      <alignment horizontal="left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6" fillId="0" borderId="19" xfId="0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4" fontId="4" fillId="0" borderId="21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4" fontId="4" fillId="0" borderId="15" xfId="0" applyNumberFormat="1" applyFont="1" applyFill="1" applyBorder="1" applyAlignment="1" applyProtection="1">
      <alignment vertical="center" wrapText="1"/>
      <protection/>
    </xf>
    <xf numFmtId="4" fontId="5" fillId="33" borderId="12" xfId="0" applyNumberFormat="1" applyFont="1" applyFill="1" applyBorder="1" applyAlignment="1" applyProtection="1">
      <alignment horizontal="center" vertical="center" wrapText="1"/>
      <protection/>
    </xf>
    <xf numFmtId="49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4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4" fontId="5" fillId="33" borderId="18" xfId="0" applyNumberFormat="1" applyFont="1" applyFill="1" applyBorder="1" applyAlignment="1" applyProtection="1">
      <alignment horizontal="center" vertical="center" wrapText="1"/>
      <protection/>
    </xf>
    <xf numFmtId="4" fontId="4" fillId="33" borderId="13" xfId="0" applyNumberFormat="1" applyFont="1" applyFill="1" applyBorder="1" applyAlignment="1" applyProtection="1">
      <alignment horizontal="right" vertical="center" wrapText="1"/>
      <protection/>
    </xf>
    <xf numFmtId="4" fontId="4" fillId="33" borderId="14" xfId="0" applyNumberFormat="1" applyFont="1" applyFill="1" applyBorder="1" applyAlignment="1" applyProtection="1">
      <alignment horizontal="center" vertical="center" wrapText="1"/>
      <protection/>
    </xf>
    <xf numFmtId="175" fontId="4" fillId="33" borderId="10" xfId="0" applyNumberFormat="1" applyFont="1" applyFill="1" applyBorder="1" applyAlignment="1" applyProtection="1">
      <alignment horizontal="center" vertical="center" wrapText="1"/>
      <protection/>
    </xf>
    <xf numFmtId="182" fontId="4" fillId="33" borderId="10" xfId="0" applyNumberFormat="1" applyFont="1" applyFill="1" applyBorder="1" applyAlignment="1" applyProtection="1">
      <alignment horizontal="center" vertical="center" wrapText="1"/>
      <protection/>
    </xf>
    <xf numFmtId="175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7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justify" vertical="center"/>
      <protection/>
    </xf>
    <xf numFmtId="0" fontId="46" fillId="0" borderId="17" xfId="0" applyFont="1" applyFill="1" applyBorder="1" applyAlignment="1" applyProtection="1">
      <alignment horizontal="left" vertical="center" wrapText="1"/>
      <protection/>
    </xf>
    <xf numFmtId="4" fontId="5" fillId="33" borderId="16" xfId="0" applyNumberFormat="1" applyFont="1" applyFill="1" applyBorder="1" applyAlignment="1" applyProtection="1">
      <alignment horizontal="center" vertical="center" wrapText="1"/>
      <protection/>
    </xf>
    <xf numFmtId="182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6" fillId="0" borderId="17" xfId="0" applyFont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6" fillId="0" borderId="18" xfId="0" applyFont="1" applyFill="1" applyBorder="1" applyAlignment="1" applyProtection="1">
      <alignment horizontal="left" vertical="center" wrapText="1"/>
      <protection/>
    </xf>
    <xf numFmtId="182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6" fillId="0" borderId="18" xfId="0" applyFont="1" applyBorder="1" applyAlignment="1" applyProtection="1">
      <alignment horizontal="center" vertical="center" wrapText="1"/>
      <protection/>
    </xf>
    <xf numFmtId="0" fontId="46" fillId="0" borderId="19" xfId="0" applyFont="1" applyFill="1" applyBorder="1" applyAlignment="1" applyProtection="1">
      <alignment horizontal="left" vertical="center" wrapText="1"/>
      <protection/>
    </xf>
    <xf numFmtId="182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6" fillId="0" borderId="19" xfId="0" applyFont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4" fontId="4" fillId="0" borderId="0" xfId="0" applyNumberFormat="1" applyFont="1" applyAlignment="1" applyProtection="1">
      <alignment horizontal="right" vertical="center" wrapText="1"/>
      <protection/>
    </xf>
    <xf numFmtId="0" fontId="7" fillId="0" borderId="24" xfId="0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4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175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175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  <xf numFmtId="182" fontId="5" fillId="0" borderId="17" xfId="0" applyNumberFormat="1" applyFont="1" applyFill="1" applyBorder="1" applyAlignment="1" applyProtection="1">
      <alignment horizontal="center" vertical="center" wrapText="1"/>
      <protection/>
    </xf>
    <xf numFmtId="175" fontId="5" fillId="0" borderId="17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 wrapText="1"/>
      <protection/>
    </xf>
    <xf numFmtId="4" fontId="5" fillId="0" borderId="20" xfId="0" applyNumberFormat="1" applyFont="1" applyFill="1" applyBorder="1" applyAlignment="1" applyProtection="1">
      <alignment horizontal="right" vertical="center" wrapText="1"/>
      <protection/>
    </xf>
    <xf numFmtId="4" fontId="5" fillId="0" borderId="21" xfId="0" applyNumberFormat="1" applyFont="1" applyFill="1" applyBorder="1" applyAlignment="1" applyProtection="1">
      <alignment horizontal="right" vertical="center" wrapText="1"/>
      <protection/>
    </xf>
    <xf numFmtId="4" fontId="5" fillId="0" borderId="18" xfId="0" applyNumberFormat="1" applyFont="1" applyFill="1" applyBorder="1" applyAlignment="1" applyProtection="1">
      <alignment horizontal="center" vertical="center" wrapText="1"/>
      <protection/>
    </xf>
    <xf numFmtId="182" fontId="5" fillId="0" borderId="19" xfId="0" applyNumberFormat="1" applyFont="1" applyFill="1" applyBorder="1" applyAlignment="1" applyProtection="1">
      <alignment horizontal="center" vertical="center" wrapText="1"/>
      <protection/>
    </xf>
    <xf numFmtId="175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182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4" fontId="5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175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272"/>
  <sheetViews>
    <sheetView tabSelected="1" zoomScalePageLayoutView="0" workbookViewId="0" topLeftCell="A1">
      <pane xSplit="2" ySplit="6" topLeftCell="C19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02" sqref="G202:G204"/>
    </sheetView>
  </sheetViews>
  <sheetFormatPr defaultColWidth="9.140625" defaultRowHeight="15"/>
  <cols>
    <col min="1" max="1" width="6.57421875" style="225" customWidth="1"/>
    <col min="2" max="2" width="54.28125" style="226" customWidth="1"/>
    <col min="3" max="3" width="11.140625" style="227" customWidth="1"/>
    <col min="4" max="4" width="19.57421875" style="228" customWidth="1"/>
    <col min="5" max="5" width="13.421875" style="228" customWidth="1"/>
    <col min="6" max="6" width="24.00390625" style="227" customWidth="1"/>
    <col min="7" max="7" width="20.00390625" style="227" customWidth="1"/>
    <col min="8" max="8" width="21.28125" style="227" customWidth="1"/>
    <col min="9" max="9" width="25.7109375" style="227" customWidth="1"/>
    <col min="10" max="10" width="26.140625" style="227" customWidth="1"/>
    <col min="11" max="11" width="27.28125" style="227" customWidth="1"/>
    <col min="12" max="12" width="37.28125" style="227" customWidth="1"/>
    <col min="13" max="191" width="9.140625" style="2" customWidth="1"/>
    <col min="192" max="16384" width="9.140625" style="72" customWidth="1"/>
  </cols>
  <sheetData>
    <row r="1" spans="1:191" s="3" customFormat="1" ht="28.5" customHeight="1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</row>
    <row r="2" spans="1:191" s="3" customFormat="1" ht="20.25" customHeight="1">
      <c r="A2" s="4"/>
      <c r="B2" s="5" t="s">
        <v>55</v>
      </c>
      <c r="C2" s="6" t="s">
        <v>55</v>
      </c>
      <c r="D2" s="7" t="s">
        <v>55</v>
      </c>
      <c r="E2" s="7"/>
      <c r="F2" s="6"/>
      <c r="G2" s="6"/>
      <c r="H2" s="6"/>
      <c r="I2" s="6" t="s">
        <v>55</v>
      </c>
      <c r="J2" s="6"/>
      <c r="K2" s="6"/>
      <c r="L2" s="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</row>
    <row r="3" spans="1:191" s="3" customFormat="1" ht="20.25">
      <c r="A3" s="8" t="s">
        <v>52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</row>
    <row r="4" spans="1:191" s="3" customFormat="1" ht="20.25">
      <c r="A4" s="9"/>
      <c r="B4" s="9" t="s">
        <v>55</v>
      </c>
      <c r="C4" s="9"/>
      <c r="D4" s="9" t="s">
        <v>55</v>
      </c>
      <c r="E4" s="9"/>
      <c r="F4" s="9"/>
      <c r="G4" s="9"/>
      <c r="H4" s="9"/>
      <c r="I4" s="9"/>
      <c r="J4" s="9"/>
      <c r="K4" s="9"/>
      <c r="L4" s="9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</row>
    <row r="5" spans="1:191" s="3" customFormat="1" ht="39" customHeight="1">
      <c r="A5" s="10" t="s">
        <v>8</v>
      </c>
      <c r="B5" s="11" t="s">
        <v>230</v>
      </c>
      <c r="C5" s="11" t="s">
        <v>103</v>
      </c>
      <c r="D5" s="12" t="s">
        <v>0</v>
      </c>
      <c r="E5" s="13"/>
      <c r="F5" s="14" t="s">
        <v>1</v>
      </c>
      <c r="G5" s="15"/>
      <c r="H5" s="11" t="s">
        <v>2</v>
      </c>
      <c r="I5" s="11" t="s">
        <v>3</v>
      </c>
      <c r="J5" s="11"/>
      <c r="K5" s="11"/>
      <c r="L5" s="11" t="s">
        <v>7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</row>
    <row r="6" spans="1:191" s="3" customFormat="1" ht="29.25" customHeight="1">
      <c r="A6" s="10"/>
      <c r="B6" s="11"/>
      <c r="C6" s="11"/>
      <c r="D6" s="16"/>
      <c r="E6" s="17"/>
      <c r="F6" s="18" t="s">
        <v>9</v>
      </c>
      <c r="G6" s="18" t="s">
        <v>10</v>
      </c>
      <c r="H6" s="11"/>
      <c r="I6" s="18" t="s">
        <v>4</v>
      </c>
      <c r="J6" s="18" t="s">
        <v>5</v>
      </c>
      <c r="K6" s="18" t="s">
        <v>6</v>
      </c>
      <c r="L6" s="1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</row>
    <row r="7" spans="1:191" s="3" customFormat="1" ht="12.75" customHeight="1">
      <c r="A7" s="19"/>
      <c r="B7" s="20" t="s">
        <v>238</v>
      </c>
      <c r="C7" s="21"/>
      <c r="D7" s="22">
        <f>D10+D84+D247</f>
        <v>674328562.27</v>
      </c>
      <c r="E7" s="23" t="s">
        <v>241</v>
      </c>
      <c r="F7" s="24"/>
      <c r="G7" s="25"/>
      <c r="H7" s="26"/>
      <c r="I7" s="26"/>
      <c r="J7" s="26"/>
      <c r="K7" s="26"/>
      <c r="L7" s="2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</row>
    <row r="8" spans="1:191" s="3" customFormat="1" ht="14.25" customHeight="1">
      <c r="A8" s="27"/>
      <c r="B8" s="28"/>
      <c r="C8" s="29"/>
      <c r="D8" s="30">
        <f>D11+D85+D248</f>
        <v>1348634116.3100002</v>
      </c>
      <c r="E8" s="31" t="s">
        <v>242</v>
      </c>
      <c r="F8" s="32"/>
      <c r="G8" s="33"/>
      <c r="H8" s="34"/>
      <c r="I8" s="34"/>
      <c r="J8" s="34"/>
      <c r="K8" s="34"/>
      <c r="L8" s="3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</row>
    <row r="9" spans="1:191" s="3" customFormat="1" ht="12.75" customHeight="1">
      <c r="A9" s="27"/>
      <c r="B9" s="28"/>
      <c r="C9" s="29"/>
      <c r="D9" s="30">
        <f>D12+D86</f>
        <v>38536055.55</v>
      </c>
      <c r="E9" s="31" t="s">
        <v>243</v>
      </c>
      <c r="F9" s="32"/>
      <c r="G9" s="33"/>
      <c r="H9" s="34"/>
      <c r="I9" s="34"/>
      <c r="J9" s="34"/>
      <c r="K9" s="34"/>
      <c r="L9" s="3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</row>
    <row r="10" spans="1:191" s="3" customFormat="1" ht="15">
      <c r="A10" s="19"/>
      <c r="B10" s="20" t="s">
        <v>232</v>
      </c>
      <c r="C10" s="20"/>
      <c r="D10" s="22">
        <f>D13+D32+D45+D64+D76</f>
        <v>504269011.32</v>
      </c>
      <c r="E10" s="23" t="s">
        <v>241</v>
      </c>
      <c r="F10" s="26"/>
      <c r="G10" s="25"/>
      <c r="H10" s="26"/>
      <c r="I10" s="26"/>
      <c r="J10" s="26"/>
      <c r="K10" s="26"/>
      <c r="L10" s="2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</row>
    <row r="11" spans="1:191" s="3" customFormat="1" ht="15">
      <c r="A11" s="27"/>
      <c r="B11" s="28"/>
      <c r="C11" s="28"/>
      <c r="D11" s="30">
        <f>D14+D33+D46+D65+D77</f>
        <v>560131610.52</v>
      </c>
      <c r="E11" s="31" t="s">
        <v>244</v>
      </c>
      <c r="F11" s="34"/>
      <c r="G11" s="33"/>
      <c r="H11" s="34"/>
      <c r="I11" s="34"/>
      <c r="J11" s="34"/>
      <c r="K11" s="34"/>
      <c r="L11" s="3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</row>
    <row r="12" spans="1:191" s="3" customFormat="1" ht="15">
      <c r="A12" s="35"/>
      <c r="B12" s="36"/>
      <c r="C12" s="36"/>
      <c r="D12" s="37">
        <f>D15</f>
        <v>15000000</v>
      </c>
      <c r="E12" s="38" t="s">
        <v>243</v>
      </c>
      <c r="F12" s="39"/>
      <c r="G12" s="40"/>
      <c r="H12" s="39"/>
      <c r="I12" s="39"/>
      <c r="J12" s="39"/>
      <c r="K12" s="39"/>
      <c r="L12" s="39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</row>
    <row r="13" spans="1:191" s="52" customFormat="1" ht="18" customHeight="1">
      <c r="A13" s="41">
        <v>1</v>
      </c>
      <c r="B13" s="42" t="s">
        <v>11</v>
      </c>
      <c r="C13" s="43" t="s">
        <v>55</v>
      </c>
      <c r="D13" s="44">
        <f>D17+D20+D21+D22+D23+D24+D25+D26+D27+D28+D29</f>
        <v>83727000</v>
      </c>
      <c r="E13" s="45" t="s">
        <v>241</v>
      </c>
      <c r="F13" s="46">
        <v>109511666.66</v>
      </c>
      <c r="G13" s="47">
        <v>512000</v>
      </c>
      <c r="H13" s="48" t="s">
        <v>55</v>
      </c>
      <c r="I13" s="49"/>
      <c r="J13" s="49"/>
      <c r="K13" s="49"/>
      <c r="L13" s="50" t="s">
        <v>342</v>
      </c>
      <c r="M13" s="51"/>
      <c r="N13" s="2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</row>
    <row r="14" spans="1:191" s="52" customFormat="1" ht="17.25" customHeight="1">
      <c r="A14" s="53"/>
      <c r="B14" s="54"/>
      <c r="C14" s="55"/>
      <c r="D14" s="44">
        <f>D18</f>
        <v>20000000</v>
      </c>
      <c r="E14" s="45" t="s">
        <v>244</v>
      </c>
      <c r="F14" s="56"/>
      <c r="G14" s="57"/>
      <c r="H14" s="58"/>
      <c r="I14" s="59"/>
      <c r="J14" s="59"/>
      <c r="K14" s="59"/>
      <c r="L14" s="50"/>
      <c r="M14" s="51"/>
      <c r="N14" s="2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</row>
    <row r="15" spans="1:191" s="52" customFormat="1" ht="18" customHeight="1">
      <c r="A15" s="60"/>
      <c r="B15" s="61"/>
      <c r="C15" s="62"/>
      <c r="D15" s="44">
        <f>D19</f>
        <v>15000000</v>
      </c>
      <c r="E15" s="45" t="s">
        <v>243</v>
      </c>
      <c r="F15" s="56"/>
      <c r="G15" s="63"/>
      <c r="H15" s="64"/>
      <c r="I15" s="65"/>
      <c r="J15" s="65"/>
      <c r="K15" s="65"/>
      <c r="L15" s="50"/>
      <c r="M15" s="51"/>
      <c r="N15" s="2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</row>
    <row r="16" spans="1:13" ht="19.5" customHeight="1">
      <c r="A16" s="66" t="s">
        <v>13</v>
      </c>
      <c r="B16" s="67" t="s">
        <v>104</v>
      </c>
      <c r="C16" s="68">
        <v>39130000</v>
      </c>
      <c r="D16" s="69" t="s">
        <v>348</v>
      </c>
      <c r="E16" s="70"/>
      <c r="F16" s="56"/>
      <c r="G16" s="71">
        <v>512211</v>
      </c>
      <c r="H16" s="48" t="s">
        <v>91</v>
      </c>
      <c r="I16" s="48" t="s">
        <v>133</v>
      </c>
      <c r="J16" s="48" t="s">
        <v>137</v>
      </c>
      <c r="K16" s="48" t="s">
        <v>185</v>
      </c>
      <c r="L16" s="50"/>
      <c r="M16" s="51"/>
    </row>
    <row r="17" spans="1:13" ht="20.25" customHeight="1">
      <c r="A17" s="73"/>
      <c r="B17" s="74"/>
      <c r="C17" s="75"/>
      <c r="D17" s="76">
        <v>3000000</v>
      </c>
      <c r="E17" s="77" t="s">
        <v>245</v>
      </c>
      <c r="F17" s="56"/>
      <c r="G17" s="78"/>
      <c r="H17" s="58"/>
      <c r="I17" s="58"/>
      <c r="J17" s="58"/>
      <c r="K17" s="58"/>
      <c r="L17" s="50"/>
      <c r="M17" s="51"/>
    </row>
    <row r="18" spans="1:13" ht="21" customHeight="1">
      <c r="A18" s="73"/>
      <c r="B18" s="74"/>
      <c r="C18" s="75"/>
      <c r="D18" s="76">
        <v>20000000</v>
      </c>
      <c r="E18" s="77" t="s">
        <v>246</v>
      </c>
      <c r="F18" s="56"/>
      <c r="G18" s="78"/>
      <c r="H18" s="58"/>
      <c r="I18" s="58"/>
      <c r="J18" s="58"/>
      <c r="K18" s="58"/>
      <c r="L18" s="50"/>
      <c r="M18" s="51"/>
    </row>
    <row r="19" spans="1:13" ht="21.75" customHeight="1">
      <c r="A19" s="79"/>
      <c r="B19" s="80"/>
      <c r="C19" s="81"/>
      <c r="D19" s="76">
        <v>15000000</v>
      </c>
      <c r="E19" s="77" t="s">
        <v>247</v>
      </c>
      <c r="F19" s="56"/>
      <c r="G19" s="82"/>
      <c r="H19" s="64"/>
      <c r="I19" s="64"/>
      <c r="J19" s="64"/>
      <c r="K19" s="64"/>
      <c r="L19" s="50"/>
      <c r="M19" s="51"/>
    </row>
    <row r="20" spans="1:13" ht="29.25" customHeight="1">
      <c r="A20" s="83" t="s">
        <v>14</v>
      </c>
      <c r="B20" s="84" t="s">
        <v>105</v>
      </c>
      <c r="C20" s="85">
        <v>30200000</v>
      </c>
      <c r="D20" s="86">
        <v>35300000</v>
      </c>
      <c r="E20" s="87" t="s">
        <v>245</v>
      </c>
      <c r="F20" s="56"/>
      <c r="G20" s="88">
        <v>512221</v>
      </c>
      <c r="H20" s="89" t="s">
        <v>91</v>
      </c>
      <c r="I20" s="89" t="s">
        <v>135</v>
      </c>
      <c r="J20" s="89" t="s">
        <v>133</v>
      </c>
      <c r="K20" s="89" t="s">
        <v>158</v>
      </c>
      <c r="L20" s="50"/>
      <c r="M20" s="51"/>
    </row>
    <row r="21" spans="1:15" ht="29.25" customHeight="1">
      <c r="A21" s="83" t="s">
        <v>17</v>
      </c>
      <c r="B21" s="84" t="s">
        <v>106</v>
      </c>
      <c r="C21" s="90">
        <v>32552100</v>
      </c>
      <c r="D21" s="91">
        <v>1500000</v>
      </c>
      <c r="E21" s="87" t="s">
        <v>245</v>
      </c>
      <c r="F21" s="56"/>
      <c r="G21" s="88">
        <v>512232</v>
      </c>
      <c r="H21" s="89" t="s">
        <v>163</v>
      </c>
      <c r="I21" s="89" t="s">
        <v>135</v>
      </c>
      <c r="J21" s="89" t="s">
        <v>128</v>
      </c>
      <c r="K21" s="89" t="s">
        <v>131</v>
      </c>
      <c r="L21" s="50"/>
      <c r="O21" s="51"/>
    </row>
    <row r="22" spans="1:12" ht="29.25" customHeight="1">
      <c r="A22" s="83" t="s">
        <v>18</v>
      </c>
      <c r="B22" s="84" t="s">
        <v>321</v>
      </c>
      <c r="C22" s="85">
        <v>30237120</v>
      </c>
      <c r="D22" s="91">
        <v>1437000</v>
      </c>
      <c r="E22" s="87" t="s">
        <v>245</v>
      </c>
      <c r="F22" s="56"/>
      <c r="G22" s="88">
        <v>512232</v>
      </c>
      <c r="H22" s="89" t="s">
        <v>163</v>
      </c>
      <c r="I22" s="92" t="s">
        <v>158</v>
      </c>
      <c r="J22" s="89" t="s">
        <v>139</v>
      </c>
      <c r="K22" s="89" t="s">
        <v>144</v>
      </c>
      <c r="L22" s="50"/>
    </row>
    <row r="23" spans="1:17" ht="29.25" customHeight="1">
      <c r="A23" s="83" t="s">
        <v>19</v>
      </c>
      <c r="B23" s="93" t="s">
        <v>309</v>
      </c>
      <c r="C23" s="90">
        <v>35111000</v>
      </c>
      <c r="D23" s="91">
        <v>1000000</v>
      </c>
      <c r="E23" s="87" t="s">
        <v>245</v>
      </c>
      <c r="F23" s="56"/>
      <c r="G23" s="88">
        <v>512811</v>
      </c>
      <c r="H23" s="89" t="s">
        <v>163</v>
      </c>
      <c r="I23" s="92" t="s">
        <v>135</v>
      </c>
      <c r="J23" s="89" t="s">
        <v>128</v>
      </c>
      <c r="K23" s="89" t="s">
        <v>131</v>
      </c>
      <c r="L23" s="50"/>
      <c r="N23" s="51"/>
      <c r="Q23" s="51"/>
    </row>
    <row r="24" spans="1:17" ht="29.25" customHeight="1">
      <c r="A24" s="83" t="s">
        <v>69</v>
      </c>
      <c r="B24" s="84" t="s">
        <v>62</v>
      </c>
      <c r="C24" s="90">
        <v>39717200</v>
      </c>
      <c r="D24" s="91">
        <v>1200000</v>
      </c>
      <c r="E24" s="87" t="s">
        <v>245</v>
      </c>
      <c r="F24" s="56"/>
      <c r="G24" s="88">
        <v>512251</v>
      </c>
      <c r="H24" s="89" t="s">
        <v>163</v>
      </c>
      <c r="I24" s="92" t="s">
        <v>135</v>
      </c>
      <c r="J24" s="89" t="s">
        <v>128</v>
      </c>
      <c r="K24" s="89" t="s">
        <v>131</v>
      </c>
      <c r="L24" s="50"/>
      <c r="P24" s="51"/>
      <c r="Q24" s="51"/>
    </row>
    <row r="25" spans="1:12" ht="29.25" customHeight="1">
      <c r="A25" s="83" t="s">
        <v>70</v>
      </c>
      <c r="B25" s="84" t="s">
        <v>127</v>
      </c>
      <c r="C25" s="90">
        <v>42512200</v>
      </c>
      <c r="D25" s="91">
        <v>3300000</v>
      </c>
      <c r="E25" s="87" t="s">
        <v>245</v>
      </c>
      <c r="F25" s="56"/>
      <c r="G25" s="88">
        <v>512251</v>
      </c>
      <c r="H25" s="89" t="s">
        <v>163</v>
      </c>
      <c r="I25" s="92" t="s">
        <v>135</v>
      </c>
      <c r="J25" s="89" t="s">
        <v>128</v>
      </c>
      <c r="K25" s="89" t="s">
        <v>131</v>
      </c>
      <c r="L25" s="50"/>
    </row>
    <row r="26" spans="1:17" ht="29.25" customHeight="1">
      <c r="A26" s="83" t="s">
        <v>71</v>
      </c>
      <c r="B26" s="84" t="s">
        <v>289</v>
      </c>
      <c r="C26" s="90">
        <v>39715240</v>
      </c>
      <c r="D26" s="91">
        <v>450000</v>
      </c>
      <c r="E26" s="87" t="s">
        <v>245</v>
      </c>
      <c r="F26" s="56"/>
      <c r="G26" s="88">
        <v>512251</v>
      </c>
      <c r="H26" s="89" t="s">
        <v>163</v>
      </c>
      <c r="I26" s="89" t="s">
        <v>137</v>
      </c>
      <c r="J26" s="89" t="s">
        <v>139</v>
      </c>
      <c r="K26" s="89" t="s">
        <v>142</v>
      </c>
      <c r="L26" s="50"/>
      <c r="P26" s="51"/>
      <c r="Q26" s="51"/>
    </row>
    <row r="27" spans="1:17" ht="29.25" customHeight="1">
      <c r="A27" s="83" t="s">
        <v>72</v>
      </c>
      <c r="B27" s="93" t="s">
        <v>184</v>
      </c>
      <c r="C27" s="90">
        <v>30230000</v>
      </c>
      <c r="D27" s="91">
        <v>1400000</v>
      </c>
      <c r="E27" s="87" t="s">
        <v>245</v>
      </c>
      <c r="F27" s="56"/>
      <c r="G27" s="88">
        <v>512221</v>
      </c>
      <c r="H27" s="89" t="s">
        <v>91</v>
      </c>
      <c r="I27" s="89" t="s">
        <v>135</v>
      </c>
      <c r="J27" s="89" t="s">
        <v>133</v>
      </c>
      <c r="K27" s="89" t="s">
        <v>158</v>
      </c>
      <c r="L27" s="50"/>
      <c r="P27" s="51"/>
      <c r="Q27" s="51"/>
    </row>
    <row r="28" spans="1:17" ht="29.25" customHeight="1">
      <c r="A28" s="83" t="s">
        <v>73</v>
      </c>
      <c r="B28" s="84" t="s">
        <v>307</v>
      </c>
      <c r="C28" s="90">
        <v>30230000</v>
      </c>
      <c r="D28" s="91">
        <v>30100000</v>
      </c>
      <c r="E28" s="87" t="s">
        <v>245</v>
      </c>
      <c r="F28" s="56"/>
      <c r="G28" s="88">
        <v>512221</v>
      </c>
      <c r="H28" s="89" t="s">
        <v>91</v>
      </c>
      <c r="I28" s="89" t="s">
        <v>135</v>
      </c>
      <c r="J28" s="89" t="s">
        <v>133</v>
      </c>
      <c r="K28" s="89" t="s">
        <v>158</v>
      </c>
      <c r="L28" s="50"/>
      <c r="P28" s="51"/>
      <c r="Q28" s="51"/>
    </row>
    <row r="29" spans="1:17" ht="29.25" customHeight="1">
      <c r="A29" s="83" t="s">
        <v>74</v>
      </c>
      <c r="B29" s="93" t="s">
        <v>63</v>
      </c>
      <c r="C29" s="90">
        <v>31100000</v>
      </c>
      <c r="D29" s="91">
        <v>5040000</v>
      </c>
      <c r="E29" s="87" t="s">
        <v>245</v>
      </c>
      <c r="F29" s="94"/>
      <c r="G29" s="88">
        <v>512221</v>
      </c>
      <c r="H29" s="89" t="s">
        <v>91</v>
      </c>
      <c r="I29" s="89" t="s">
        <v>135</v>
      </c>
      <c r="J29" s="89" t="s">
        <v>133</v>
      </c>
      <c r="K29" s="89" t="s">
        <v>158</v>
      </c>
      <c r="L29" s="50"/>
      <c r="P29" s="51"/>
      <c r="Q29" s="51"/>
    </row>
    <row r="30" spans="1:12" ht="31.5" customHeight="1">
      <c r="A30" s="83"/>
      <c r="B30" s="95" t="s">
        <v>35</v>
      </c>
      <c r="C30" s="96" t="s">
        <v>199</v>
      </c>
      <c r="D30" s="61"/>
      <c r="E30" s="61"/>
      <c r="F30" s="96"/>
      <c r="G30" s="96"/>
      <c r="H30" s="96"/>
      <c r="I30" s="96"/>
      <c r="J30" s="96"/>
      <c r="K30" s="96"/>
      <c r="L30" s="96"/>
    </row>
    <row r="31" spans="1:12" ht="30" customHeight="1">
      <c r="A31" s="97"/>
      <c r="B31" s="98"/>
      <c r="C31" s="98"/>
      <c r="D31" s="99"/>
      <c r="E31" s="99"/>
      <c r="F31" s="98"/>
      <c r="G31" s="98"/>
      <c r="H31" s="98"/>
      <c r="I31" s="98"/>
      <c r="J31" s="98"/>
      <c r="K31" s="98"/>
      <c r="L31" s="100"/>
    </row>
    <row r="32" spans="1:17" ht="22.5" customHeight="1">
      <c r="A32" s="41" t="s">
        <v>38</v>
      </c>
      <c r="B32" s="42" t="s">
        <v>65</v>
      </c>
      <c r="C32" s="101"/>
      <c r="D32" s="102">
        <f>D35+D38+D41</f>
        <v>7166666.66</v>
      </c>
      <c r="E32" s="103" t="s">
        <v>241</v>
      </c>
      <c r="F32" s="104">
        <v>21907500</v>
      </c>
      <c r="G32" s="47">
        <v>515000</v>
      </c>
      <c r="H32" s="48"/>
      <c r="I32" s="48"/>
      <c r="J32" s="48"/>
      <c r="K32" s="48"/>
      <c r="L32" s="49"/>
      <c r="P32" s="51"/>
      <c r="Q32" s="51"/>
    </row>
    <row r="33" spans="1:17" ht="22.5" customHeight="1">
      <c r="A33" s="60"/>
      <c r="B33" s="61"/>
      <c r="C33" s="62"/>
      <c r="D33" s="44">
        <f>D36+D39+D42</f>
        <v>14333333.34</v>
      </c>
      <c r="E33" s="45" t="s">
        <v>244</v>
      </c>
      <c r="F33" s="105"/>
      <c r="G33" s="63"/>
      <c r="H33" s="64"/>
      <c r="I33" s="64"/>
      <c r="J33" s="64"/>
      <c r="K33" s="64"/>
      <c r="L33" s="59"/>
      <c r="P33" s="51"/>
      <c r="Q33" s="51"/>
    </row>
    <row r="34" spans="1:17" ht="21" customHeight="1">
      <c r="A34" s="66" t="s">
        <v>20</v>
      </c>
      <c r="B34" s="67" t="s">
        <v>164</v>
      </c>
      <c r="C34" s="68">
        <v>48760000</v>
      </c>
      <c r="D34" s="69" t="s">
        <v>249</v>
      </c>
      <c r="E34" s="106" t="s">
        <v>55</v>
      </c>
      <c r="F34" s="105"/>
      <c r="G34" s="71">
        <v>515111</v>
      </c>
      <c r="H34" s="48" t="s">
        <v>163</v>
      </c>
      <c r="I34" s="48" t="s">
        <v>133</v>
      </c>
      <c r="J34" s="48" t="s">
        <v>159</v>
      </c>
      <c r="K34" s="26" t="s">
        <v>161</v>
      </c>
      <c r="L34" s="59"/>
      <c r="P34" s="51"/>
      <c r="Q34" s="51"/>
    </row>
    <row r="35" spans="1:17" ht="18.75" customHeight="1">
      <c r="A35" s="73"/>
      <c r="B35" s="74"/>
      <c r="C35" s="75"/>
      <c r="D35" s="76">
        <v>833333.33</v>
      </c>
      <c r="E35" s="77" t="s">
        <v>241</v>
      </c>
      <c r="F35" s="105"/>
      <c r="G35" s="78"/>
      <c r="H35" s="58"/>
      <c r="I35" s="58"/>
      <c r="J35" s="58"/>
      <c r="K35" s="34"/>
      <c r="L35" s="59"/>
      <c r="P35" s="51"/>
      <c r="Q35" s="51"/>
    </row>
    <row r="36" spans="1:17" ht="19.5" customHeight="1">
      <c r="A36" s="79"/>
      <c r="B36" s="80"/>
      <c r="C36" s="81"/>
      <c r="D36" s="76">
        <v>1666666.67</v>
      </c>
      <c r="E36" s="77" t="s">
        <v>244</v>
      </c>
      <c r="F36" s="105"/>
      <c r="G36" s="82"/>
      <c r="H36" s="64"/>
      <c r="I36" s="64"/>
      <c r="J36" s="64"/>
      <c r="K36" s="39"/>
      <c r="L36" s="59"/>
      <c r="P36" s="51"/>
      <c r="Q36" s="51"/>
    </row>
    <row r="37" spans="1:17" ht="18.75" customHeight="1">
      <c r="A37" s="66" t="s">
        <v>21</v>
      </c>
      <c r="B37" s="67" t="s">
        <v>165</v>
      </c>
      <c r="C37" s="68">
        <v>48611000</v>
      </c>
      <c r="D37" s="69" t="s">
        <v>250</v>
      </c>
      <c r="E37" s="106" t="s">
        <v>248</v>
      </c>
      <c r="F37" s="105"/>
      <c r="G37" s="71">
        <v>515192</v>
      </c>
      <c r="H37" s="48" t="s">
        <v>91</v>
      </c>
      <c r="I37" s="48" t="s">
        <v>133</v>
      </c>
      <c r="J37" s="48" t="s">
        <v>159</v>
      </c>
      <c r="K37" s="26" t="s">
        <v>161</v>
      </c>
      <c r="L37" s="59"/>
      <c r="P37" s="51"/>
      <c r="Q37" s="51"/>
    </row>
    <row r="38" spans="1:17" ht="18" customHeight="1">
      <c r="A38" s="73"/>
      <c r="B38" s="74"/>
      <c r="C38" s="75"/>
      <c r="D38" s="76">
        <v>5833333.33</v>
      </c>
      <c r="E38" s="77" t="s">
        <v>241</v>
      </c>
      <c r="F38" s="105"/>
      <c r="G38" s="78"/>
      <c r="H38" s="58"/>
      <c r="I38" s="58"/>
      <c r="J38" s="58"/>
      <c r="K38" s="34"/>
      <c r="L38" s="59"/>
      <c r="P38" s="51"/>
      <c r="Q38" s="51"/>
    </row>
    <row r="39" spans="1:17" ht="20.25" customHeight="1">
      <c r="A39" s="79"/>
      <c r="B39" s="80"/>
      <c r="C39" s="81"/>
      <c r="D39" s="76">
        <v>11666666.67</v>
      </c>
      <c r="E39" s="77" t="s">
        <v>244</v>
      </c>
      <c r="F39" s="105"/>
      <c r="G39" s="82"/>
      <c r="H39" s="64"/>
      <c r="I39" s="64"/>
      <c r="J39" s="64"/>
      <c r="K39" s="39"/>
      <c r="L39" s="59"/>
      <c r="P39" s="51"/>
      <c r="Q39" s="51"/>
    </row>
    <row r="40" spans="1:17" ht="20.25" customHeight="1">
      <c r="A40" s="19" t="s">
        <v>22</v>
      </c>
      <c r="B40" s="67" t="s">
        <v>303</v>
      </c>
      <c r="C40" s="107">
        <v>48400000</v>
      </c>
      <c r="D40" s="108" t="s">
        <v>304</v>
      </c>
      <c r="E40" s="106" t="s">
        <v>248</v>
      </c>
      <c r="F40" s="105"/>
      <c r="G40" s="25">
        <v>515192</v>
      </c>
      <c r="H40" s="48" t="s">
        <v>163</v>
      </c>
      <c r="I40" s="48" t="s">
        <v>133</v>
      </c>
      <c r="J40" s="48" t="s">
        <v>159</v>
      </c>
      <c r="K40" s="26" t="s">
        <v>161</v>
      </c>
      <c r="L40" s="59"/>
      <c r="P40" s="51"/>
      <c r="Q40" s="51"/>
    </row>
    <row r="41" spans="1:17" ht="20.25" customHeight="1">
      <c r="A41" s="27"/>
      <c r="B41" s="74"/>
      <c r="C41" s="109"/>
      <c r="D41" s="110">
        <v>500000</v>
      </c>
      <c r="E41" s="77" t="s">
        <v>241</v>
      </c>
      <c r="F41" s="105"/>
      <c r="G41" s="33"/>
      <c r="H41" s="58"/>
      <c r="I41" s="58"/>
      <c r="J41" s="58"/>
      <c r="K41" s="34"/>
      <c r="L41" s="59"/>
      <c r="P41" s="51"/>
      <c r="Q41" s="51"/>
    </row>
    <row r="42" spans="1:17" ht="20.25" customHeight="1">
      <c r="A42" s="35"/>
      <c r="B42" s="80"/>
      <c r="C42" s="111"/>
      <c r="D42" s="112">
        <v>1000000</v>
      </c>
      <c r="E42" s="113" t="s">
        <v>244</v>
      </c>
      <c r="F42" s="114"/>
      <c r="G42" s="40"/>
      <c r="H42" s="64"/>
      <c r="I42" s="64"/>
      <c r="J42" s="64"/>
      <c r="K42" s="39"/>
      <c r="L42" s="65"/>
      <c r="P42" s="51"/>
      <c r="Q42" s="51"/>
    </row>
    <row r="43" spans="1:12" ht="33.75" customHeight="1">
      <c r="A43" s="83"/>
      <c r="B43" s="95" t="s">
        <v>35</v>
      </c>
      <c r="C43" s="96" t="s">
        <v>199</v>
      </c>
      <c r="D43" s="61"/>
      <c r="E43" s="61"/>
      <c r="F43" s="96"/>
      <c r="G43" s="96"/>
      <c r="H43" s="96"/>
      <c r="I43" s="96"/>
      <c r="J43" s="96"/>
      <c r="K43" s="96"/>
      <c r="L43" s="96"/>
    </row>
    <row r="44" spans="1:12" ht="30" customHeight="1">
      <c r="A44" s="97"/>
      <c r="B44" s="98"/>
      <c r="C44" s="98"/>
      <c r="D44" s="99"/>
      <c r="E44" s="99"/>
      <c r="F44" s="98"/>
      <c r="G44" s="98"/>
      <c r="H44" s="98"/>
      <c r="I44" s="98"/>
      <c r="J44" s="98"/>
      <c r="K44" s="98"/>
      <c r="L44" s="100"/>
    </row>
    <row r="45" spans="1:191" s="117" customFormat="1" ht="15">
      <c r="A45" s="41" t="s">
        <v>26</v>
      </c>
      <c r="B45" s="42" t="s">
        <v>24</v>
      </c>
      <c r="C45" s="101"/>
      <c r="D45" s="102">
        <f>D48+D51+D54+D57+D59+D60+D61</f>
        <v>67621854.16</v>
      </c>
      <c r="E45" s="103" t="s">
        <v>251</v>
      </c>
      <c r="F45" s="46">
        <v>791666666.66</v>
      </c>
      <c r="G45" s="47">
        <v>426000</v>
      </c>
      <c r="H45" s="49"/>
      <c r="I45" s="49"/>
      <c r="J45" s="49"/>
      <c r="K45" s="49"/>
      <c r="L45" s="115"/>
      <c r="M45" s="2"/>
      <c r="N45" s="51"/>
      <c r="O45" s="2"/>
      <c r="P45" s="2"/>
      <c r="Q45" s="2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16"/>
      <c r="EU45" s="116"/>
      <c r="EV45" s="116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  <c r="FH45" s="116"/>
      <c r="FI45" s="116"/>
      <c r="FJ45" s="116"/>
      <c r="FK45" s="116"/>
      <c r="FL45" s="116"/>
      <c r="FM45" s="116"/>
      <c r="FN45" s="116"/>
      <c r="FO45" s="116"/>
      <c r="FP45" s="116"/>
      <c r="FQ45" s="116"/>
      <c r="FR45" s="116"/>
      <c r="FS45" s="116"/>
      <c r="FT45" s="116"/>
      <c r="FU45" s="116"/>
      <c r="FV45" s="116"/>
      <c r="FW45" s="116"/>
      <c r="FX45" s="116"/>
      <c r="FY45" s="116"/>
      <c r="FZ45" s="116"/>
      <c r="GA45" s="116"/>
      <c r="GB45" s="116"/>
      <c r="GC45" s="116"/>
      <c r="GD45" s="116"/>
      <c r="GE45" s="116"/>
      <c r="GF45" s="116"/>
      <c r="GG45" s="116"/>
      <c r="GH45" s="116"/>
      <c r="GI45" s="116"/>
    </row>
    <row r="46" spans="1:191" s="117" customFormat="1" ht="15">
      <c r="A46" s="60"/>
      <c r="B46" s="61"/>
      <c r="C46" s="62"/>
      <c r="D46" s="118">
        <f>D49+D52+D55+D58</f>
        <v>75179595.84</v>
      </c>
      <c r="E46" s="45" t="s">
        <v>244</v>
      </c>
      <c r="F46" s="56"/>
      <c r="G46" s="63"/>
      <c r="H46" s="65"/>
      <c r="I46" s="65"/>
      <c r="J46" s="65"/>
      <c r="K46" s="65"/>
      <c r="L46" s="115"/>
      <c r="M46" s="2"/>
      <c r="N46" s="51"/>
      <c r="O46" s="2"/>
      <c r="P46" s="2"/>
      <c r="Q46" s="2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6"/>
      <c r="EU46" s="116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6"/>
      <c r="FH46" s="116"/>
      <c r="FI46" s="116"/>
      <c r="FJ46" s="116"/>
      <c r="FK46" s="116"/>
      <c r="FL46" s="116"/>
      <c r="FM46" s="116"/>
      <c r="FN46" s="116"/>
      <c r="FO46" s="116"/>
      <c r="FP46" s="116"/>
      <c r="FQ46" s="116"/>
      <c r="FR46" s="116"/>
      <c r="FS46" s="116"/>
      <c r="FT46" s="116"/>
      <c r="FU46" s="116"/>
      <c r="FV46" s="116"/>
      <c r="FW46" s="116"/>
      <c r="FX46" s="116"/>
      <c r="FY46" s="116"/>
      <c r="FZ46" s="116"/>
      <c r="GA46" s="116"/>
      <c r="GB46" s="116"/>
      <c r="GC46" s="116"/>
      <c r="GD46" s="116"/>
      <c r="GE46" s="116"/>
      <c r="GF46" s="116"/>
      <c r="GG46" s="116"/>
      <c r="GH46" s="116"/>
      <c r="GI46" s="116"/>
    </row>
    <row r="47" spans="1:191" s="117" customFormat="1" ht="18" customHeight="1">
      <c r="A47" s="66" t="s">
        <v>28</v>
      </c>
      <c r="B47" s="67" t="s">
        <v>107</v>
      </c>
      <c r="C47" s="68">
        <v>30192000</v>
      </c>
      <c r="D47" s="110" t="s">
        <v>323</v>
      </c>
      <c r="E47" s="119"/>
      <c r="F47" s="56"/>
      <c r="G47" s="71">
        <v>426111</v>
      </c>
      <c r="H47" s="48" t="s">
        <v>91</v>
      </c>
      <c r="I47" s="120" t="s">
        <v>135</v>
      </c>
      <c r="J47" s="48" t="s">
        <v>158</v>
      </c>
      <c r="K47" s="48" t="s">
        <v>299</v>
      </c>
      <c r="L47" s="115"/>
      <c r="M47" s="2"/>
      <c r="N47" s="51"/>
      <c r="O47" s="2"/>
      <c r="P47" s="2"/>
      <c r="Q47" s="2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6"/>
      <c r="ES47" s="116"/>
      <c r="ET47" s="116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  <c r="FH47" s="116"/>
      <c r="FI47" s="116"/>
      <c r="FJ47" s="116"/>
      <c r="FK47" s="116"/>
      <c r="FL47" s="116"/>
      <c r="FM47" s="116"/>
      <c r="FN47" s="116"/>
      <c r="FO47" s="116"/>
      <c r="FP47" s="116"/>
      <c r="FQ47" s="116"/>
      <c r="FR47" s="116"/>
      <c r="FS47" s="116"/>
      <c r="FT47" s="116"/>
      <c r="FU47" s="116"/>
      <c r="FV47" s="116"/>
      <c r="FW47" s="116"/>
      <c r="FX47" s="116"/>
      <c r="FY47" s="116"/>
      <c r="FZ47" s="116"/>
      <c r="GA47" s="116"/>
      <c r="GB47" s="116"/>
      <c r="GC47" s="116"/>
      <c r="GD47" s="116"/>
      <c r="GE47" s="116"/>
      <c r="GF47" s="116"/>
      <c r="GG47" s="116"/>
      <c r="GH47" s="116"/>
      <c r="GI47" s="116"/>
    </row>
    <row r="48" spans="1:191" s="117" customFormat="1" ht="15">
      <c r="A48" s="73"/>
      <c r="B48" s="74"/>
      <c r="C48" s="75"/>
      <c r="D48" s="110">
        <v>23726958.33</v>
      </c>
      <c r="E48" s="77" t="s">
        <v>241</v>
      </c>
      <c r="F48" s="56"/>
      <c r="G48" s="78"/>
      <c r="H48" s="58"/>
      <c r="I48" s="121"/>
      <c r="J48" s="58"/>
      <c r="K48" s="58"/>
      <c r="L48" s="115"/>
      <c r="M48" s="2"/>
      <c r="N48" s="51"/>
      <c r="O48" s="2"/>
      <c r="P48" s="2"/>
      <c r="Q48" s="2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</row>
    <row r="49" spans="1:191" s="117" customFormat="1" ht="15">
      <c r="A49" s="79"/>
      <c r="B49" s="80"/>
      <c r="C49" s="81"/>
      <c r="D49" s="112">
        <v>33217741.67</v>
      </c>
      <c r="E49" s="77" t="s">
        <v>244</v>
      </c>
      <c r="F49" s="56"/>
      <c r="G49" s="82"/>
      <c r="H49" s="64"/>
      <c r="I49" s="122"/>
      <c r="J49" s="64"/>
      <c r="K49" s="64"/>
      <c r="L49" s="115"/>
      <c r="M49" s="2"/>
      <c r="N49" s="51"/>
      <c r="O49" s="2"/>
      <c r="P49" s="2"/>
      <c r="Q49" s="2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16"/>
      <c r="FH49" s="116"/>
      <c r="FI49" s="116"/>
      <c r="FJ49" s="116"/>
      <c r="FK49" s="116"/>
      <c r="FL49" s="116"/>
      <c r="FM49" s="116"/>
      <c r="FN49" s="116"/>
      <c r="FO49" s="116"/>
      <c r="FP49" s="116"/>
      <c r="FQ49" s="116"/>
      <c r="FR49" s="116"/>
      <c r="FS49" s="116"/>
      <c r="FT49" s="116"/>
      <c r="FU49" s="116"/>
      <c r="FV49" s="116"/>
      <c r="FW49" s="116"/>
      <c r="FX49" s="116"/>
      <c r="FY49" s="116"/>
      <c r="FZ49" s="116"/>
      <c r="GA49" s="116"/>
      <c r="GB49" s="116"/>
      <c r="GC49" s="116"/>
      <c r="GD49" s="116"/>
      <c r="GE49" s="116"/>
      <c r="GF49" s="116"/>
      <c r="GG49" s="116"/>
      <c r="GH49" s="116"/>
      <c r="GI49" s="116"/>
    </row>
    <row r="50" spans="1:12" ht="19.5" customHeight="1">
      <c r="A50" s="66" t="s">
        <v>29</v>
      </c>
      <c r="B50" s="67" t="s">
        <v>76</v>
      </c>
      <c r="C50" s="68" t="s">
        <v>146</v>
      </c>
      <c r="D50" s="69" t="s">
        <v>252</v>
      </c>
      <c r="E50" s="106"/>
      <c r="F50" s="56"/>
      <c r="G50" s="71">
        <v>426111</v>
      </c>
      <c r="H50" s="48" t="s">
        <v>91</v>
      </c>
      <c r="I50" s="120" t="s">
        <v>135</v>
      </c>
      <c r="J50" s="48" t="s">
        <v>158</v>
      </c>
      <c r="K50" s="48" t="s">
        <v>299</v>
      </c>
      <c r="L50" s="115"/>
    </row>
    <row r="51" spans="1:12" ht="17.25" customHeight="1">
      <c r="A51" s="73"/>
      <c r="B51" s="74"/>
      <c r="C51" s="75"/>
      <c r="D51" s="76">
        <v>20833333.33</v>
      </c>
      <c r="E51" s="77" t="s">
        <v>241</v>
      </c>
      <c r="F51" s="56"/>
      <c r="G51" s="78"/>
      <c r="H51" s="58"/>
      <c r="I51" s="121"/>
      <c r="J51" s="58"/>
      <c r="K51" s="58"/>
      <c r="L51" s="115"/>
    </row>
    <row r="52" spans="1:12" ht="18" customHeight="1">
      <c r="A52" s="79"/>
      <c r="B52" s="80"/>
      <c r="C52" s="81"/>
      <c r="D52" s="76">
        <v>29166666.67</v>
      </c>
      <c r="E52" s="77" t="s">
        <v>244</v>
      </c>
      <c r="F52" s="56"/>
      <c r="G52" s="82"/>
      <c r="H52" s="64"/>
      <c r="I52" s="122"/>
      <c r="J52" s="64"/>
      <c r="K52" s="64"/>
      <c r="L52" s="115"/>
    </row>
    <row r="53" spans="1:12" ht="20.25" customHeight="1">
      <c r="A53" s="66" t="s">
        <v>30</v>
      </c>
      <c r="B53" s="67" t="s">
        <v>109</v>
      </c>
      <c r="C53" s="123" t="s">
        <v>108</v>
      </c>
      <c r="D53" s="69" t="s">
        <v>254</v>
      </c>
      <c r="E53" s="106"/>
      <c r="F53" s="56"/>
      <c r="G53" s="71">
        <v>426411</v>
      </c>
      <c r="H53" s="48" t="s">
        <v>91</v>
      </c>
      <c r="I53" s="48" t="s">
        <v>130</v>
      </c>
      <c r="J53" s="48" t="s">
        <v>131</v>
      </c>
      <c r="K53" s="48" t="s">
        <v>132</v>
      </c>
      <c r="L53" s="115"/>
    </row>
    <row r="54" spans="1:12" ht="17.25" customHeight="1">
      <c r="A54" s="73"/>
      <c r="B54" s="74"/>
      <c r="C54" s="124"/>
      <c r="D54" s="76">
        <v>15653750</v>
      </c>
      <c r="E54" s="77" t="s">
        <v>253</v>
      </c>
      <c r="F54" s="56"/>
      <c r="G54" s="78"/>
      <c r="H54" s="58"/>
      <c r="I54" s="58"/>
      <c r="J54" s="58"/>
      <c r="K54" s="58"/>
      <c r="L54" s="115"/>
    </row>
    <row r="55" spans="1:12" ht="17.25" customHeight="1">
      <c r="A55" s="79"/>
      <c r="B55" s="80"/>
      <c r="C55" s="125"/>
      <c r="D55" s="76">
        <v>11181250</v>
      </c>
      <c r="E55" s="77" t="s">
        <v>242</v>
      </c>
      <c r="F55" s="56"/>
      <c r="G55" s="82"/>
      <c r="H55" s="64"/>
      <c r="I55" s="64"/>
      <c r="J55" s="64"/>
      <c r="K55" s="64"/>
      <c r="L55" s="115"/>
    </row>
    <row r="56" spans="1:12" ht="20.25" customHeight="1">
      <c r="A56" s="66" t="s">
        <v>31</v>
      </c>
      <c r="B56" s="67" t="s">
        <v>77</v>
      </c>
      <c r="C56" s="68" t="s">
        <v>147</v>
      </c>
      <c r="D56" s="108" t="s">
        <v>322</v>
      </c>
      <c r="E56" s="119"/>
      <c r="F56" s="56"/>
      <c r="G56" s="71">
        <v>426811</v>
      </c>
      <c r="H56" s="48" t="s">
        <v>91</v>
      </c>
      <c r="I56" s="120" t="s">
        <v>133</v>
      </c>
      <c r="J56" s="48" t="s">
        <v>158</v>
      </c>
      <c r="K56" s="48" t="s">
        <v>299</v>
      </c>
      <c r="L56" s="115"/>
    </row>
    <row r="57" spans="1:12" ht="20.25" customHeight="1">
      <c r="A57" s="73"/>
      <c r="B57" s="74"/>
      <c r="C57" s="75"/>
      <c r="D57" s="110">
        <v>1152812.5</v>
      </c>
      <c r="E57" s="77" t="s">
        <v>241</v>
      </c>
      <c r="F57" s="56"/>
      <c r="G57" s="78"/>
      <c r="H57" s="58"/>
      <c r="I57" s="121"/>
      <c r="J57" s="58"/>
      <c r="K57" s="58"/>
      <c r="L57" s="115"/>
    </row>
    <row r="58" spans="1:12" ht="21.75" customHeight="1">
      <c r="A58" s="79"/>
      <c r="B58" s="80"/>
      <c r="C58" s="81"/>
      <c r="D58" s="110">
        <v>1613937.5</v>
      </c>
      <c r="E58" s="77" t="s">
        <v>244</v>
      </c>
      <c r="F58" s="56"/>
      <c r="G58" s="82"/>
      <c r="H58" s="64"/>
      <c r="I58" s="122"/>
      <c r="J58" s="64"/>
      <c r="K58" s="64"/>
      <c r="L58" s="115"/>
    </row>
    <row r="59" spans="1:12" ht="29.25" customHeight="1">
      <c r="A59" s="83" t="s">
        <v>32</v>
      </c>
      <c r="B59" s="93" t="s">
        <v>193</v>
      </c>
      <c r="C59" s="90">
        <v>39141300</v>
      </c>
      <c r="D59" s="91">
        <v>600000</v>
      </c>
      <c r="E59" s="87" t="s">
        <v>241</v>
      </c>
      <c r="F59" s="56"/>
      <c r="G59" s="88">
        <v>426919</v>
      </c>
      <c r="H59" s="89" t="s">
        <v>163</v>
      </c>
      <c r="I59" s="92" t="s">
        <v>135</v>
      </c>
      <c r="J59" s="89" t="s">
        <v>128</v>
      </c>
      <c r="K59" s="89" t="s">
        <v>131</v>
      </c>
      <c r="L59" s="115"/>
    </row>
    <row r="60" spans="1:12" ht="29.25" customHeight="1">
      <c r="A60" s="83" t="s">
        <v>61</v>
      </c>
      <c r="B60" s="93" t="s">
        <v>110</v>
      </c>
      <c r="C60" s="90">
        <v>34351100</v>
      </c>
      <c r="D60" s="126">
        <v>2655000</v>
      </c>
      <c r="E60" s="113" t="s">
        <v>241</v>
      </c>
      <c r="F60" s="56"/>
      <c r="G60" s="127">
        <v>426911</v>
      </c>
      <c r="H60" s="89" t="s">
        <v>163</v>
      </c>
      <c r="I60" s="128" t="s">
        <v>130</v>
      </c>
      <c r="J60" s="128" t="s">
        <v>135</v>
      </c>
      <c r="K60" s="128" t="s">
        <v>135</v>
      </c>
      <c r="L60" s="115"/>
    </row>
    <row r="61" spans="1:12" ht="48" customHeight="1">
      <c r="A61" s="83" t="s">
        <v>209</v>
      </c>
      <c r="B61" s="93" t="s">
        <v>78</v>
      </c>
      <c r="C61" s="90">
        <v>30237000</v>
      </c>
      <c r="D61" s="91">
        <v>3000000</v>
      </c>
      <c r="E61" s="87" t="s">
        <v>241</v>
      </c>
      <c r="F61" s="94"/>
      <c r="G61" s="127">
        <v>426911</v>
      </c>
      <c r="H61" s="89" t="s">
        <v>163</v>
      </c>
      <c r="I61" s="127" t="s">
        <v>128</v>
      </c>
      <c r="J61" s="127" t="s">
        <v>133</v>
      </c>
      <c r="K61" s="127" t="s">
        <v>158</v>
      </c>
      <c r="L61" s="115"/>
    </row>
    <row r="62" spans="1:12" ht="33" customHeight="1">
      <c r="A62" s="83"/>
      <c r="B62" s="95" t="s">
        <v>35</v>
      </c>
      <c r="C62" s="96" t="s">
        <v>199</v>
      </c>
      <c r="D62" s="61"/>
      <c r="E62" s="61"/>
      <c r="F62" s="96"/>
      <c r="G62" s="96"/>
      <c r="H62" s="96"/>
      <c r="I62" s="96"/>
      <c r="J62" s="96"/>
      <c r="K62" s="96"/>
      <c r="L62" s="96"/>
    </row>
    <row r="63" spans="1:12" ht="30" customHeight="1">
      <c r="A63" s="97"/>
      <c r="B63" s="98"/>
      <c r="C63" s="98"/>
      <c r="D63" s="99"/>
      <c r="E63" s="99"/>
      <c r="F63" s="98"/>
      <c r="G63" s="98"/>
      <c r="H63" s="98"/>
      <c r="I63" s="98"/>
      <c r="J63" s="98"/>
      <c r="K63" s="98"/>
      <c r="L63" s="100"/>
    </row>
    <row r="64" spans="1:191" s="130" customFormat="1" ht="18.75" customHeight="1">
      <c r="A64" s="41" t="s">
        <v>60</v>
      </c>
      <c r="B64" s="42" t="s">
        <v>27</v>
      </c>
      <c r="C64" s="101"/>
      <c r="D64" s="102">
        <f>D67+D69+D70+D72</f>
        <v>24783333.33</v>
      </c>
      <c r="E64" s="103" t="s">
        <v>241</v>
      </c>
      <c r="F64" s="104">
        <v>329166666.66</v>
      </c>
      <c r="G64" s="42">
        <v>421000</v>
      </c>
      <c r="H64" s="42"/>
      <c r="I64" s="42"/>
      <c r="J64" s="42"/>
      <c r="K64" s="42"/>
      <c r="L64" s="42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129"/>
      <c r="FI64" s="129"/>
      <c r="FJ64" s="129"/>
      <c r="FK64" s="129"/>
      <c r="FL64" s="129"/>
      <c r="FM64" s="129"/>
      <c r="FN64" s="129"/>
      <c r="FO64" s="129"/>
      <c r="FP64" s="129"/>
      <c r="FQ64" s="129"/>
      <c r="FR64" s="129"/>
      <c r="FS64" s="129"/>
      <c r="FT64" s="129"/>
      <c r="FU64" s="129"/>
      <c r="FV64" s="129"/>
      <c r="FW64" s="129"/>
      <c r="FX64" s="129"/>
      <c r="FY64" s="129"/>
      <c r="FZ64" s="129"/>
      <c r="GA64" s="129"/>
      <c r="GB64" s="129"/>
      <c r="GC64" s="129"/>
      <c r="GD64" s="129"/>
      <c r="GE64" s="129"/>
      <c r="GF64" s="129"/>
      <c r="GG64" s="129"/>
      <c r="GH64" s="129"/>
      <c r="GI64" s="129"/>
    </row>
    <row r="65" spans="1:191" s="130" customFormat="1" ht="18.75" customHeight="1">
      <c r="A65" s="60"/>
      <c r="B65" s="61"/>
      <c r="C65" s="62"/>
      <c r="D65" s="44">
        <f>D68+D73</f>
        <v>30116666.67</v>
      </c>
      <c r="E65" s="45" t="s">
        <v>244</v>
      </c>
      <c r="F65" s="105"/>
      <c r="G65" s="61"/>
      <c r="H65" s="61"/>
      <c r="I65" s="61"/>
      <c r="J65" s="61"/>
      <c r="K65" s="61"/>
      <c r="L65" s="54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129"/>
      <c r="FI65" s="129"/>
      <c r="FJ65" s="129"/>
      <c r="FK65" s="129"/>
      <c r="FL65" s="129"/>
      <c r="FM65" s="129"/>
      <c r="FN65" s="129"/>
      <c r="FO65" s="129"/>
      <c r="FP65" s="129"/>
      <c r="FQ65" s="129"/>
      <c r="FR65" s="129"/>
      <c r="FS65" s="129"/>
      <c r="FT65" s="129"/>
      <c r="FU65" s="129"/>
      <c r="FV65" s="129"/>
      <c r="FW65" s="129"/>
      <c r="FX65" s="129"/>
      <c r="FY65" s="129"/>
      <c r="FZ65" s="129"/>
      <c r="GA65" s="129"/>
      <c r="GB65" s="129"/>
      <c r="GC65" s="129"/>
      <c r="GD65" s="129"/>
      <c r="GE65" s="129"/>
      <c r="GF65" s="129"/>
      <c r="GG65" s="129"/>
      <c r="GH65" s="129"/>
      <c r="GI65" s="129"/>
    </row>
    <row r="66" spans="1:12" ht="17.25" customHeight="1">
      <c r="A66" s="66" t="s">
        <v>44</v>
      </c>
      <c r="B66" s="131" t="s">
        <v>115</v>
      </c>
      <c r="C66" s="123" t="s">
        <v>111</v>
      </c>
      <c r="D66" s="69" t="s">
        <v>255</v>
      </c>
      <c r="E66" s="106"/>
      <c r="F66" s="105"/>
      <c r="G66" s="132">
        <v>421211</v>
      </c>
      <c r="H66" s="48" t="s">
        <v>91</v>
      </c>
      <c r="I66" s="132" t="s">
        <v>131</v>
      </c>
      <c r="J66" s="132" t="s">
        <v>158</v>
      </c>
      <c r="K66" s="132" t="s">
        <v>299</v>
      </c>
      <c r="L66" s="54"/>
    </row>
    <row r="67" spans="1:12" ht="17.25" customHeight="1">
      <c r="A67" s="73"/>
      <c r="B67" s="133"/>
      <c r="C67" s="124"/>
      <c r="D67" s="76">
        <v>18833333.33</v>
      </c>
      <c r="E67" s="77" t="s">
        <v>253</v>
      </c>
      <c r="F67" s="105"/>
      <c r="G67" s="134"/>
      <c r="H67" s="58"/>
      <c r="I67" s="134"/>
      <c r="J67" s="134"/>
      <c r="K67" s="134"/>
      <c r="L67" s="54"/>
    </row>
    <row r="68" spans="1:12" ht="17.25" customHeight="1">
      <c r="A68" s="79"/>
      <c r="B68" s="135"/>
      <c r="C68" s="125"/>
      <c r="D68" s="76">
        <v>26366666.67</v>
      </c>
      <c r="E68" s="77" t="s">
        <v>242</v>
      </c>
      <c r="F68" s="105"/>
      <c r="G68" s="136"/>
      <c r="H68" s="64"/>
      <c r="I68" s="136"/>
      <c r="J68" s="136"/>
      <c r="K68" s="136"/>
      <c r="L68" s="54"/>
    </row>
    <row r="69" spans="1:12" ht="29.25" customHeight="1">
      <c r="A69" s="83" t="s">
        <v>46</v>
      </c>
      <c r="B69" s="93" t="s">
        <v>116</v>
      </c>
      <c r="C69" s="137" t="s">
        <v>112</v>
      </c>
      <c r="D69" s="91">
        <v>1500000</v>
      </c>
      <c r="E69" s="87" t="s">
        <v>241</v>
      </c>
      <c r="F69" s="105"/>
      <c r="G69" s="127">
        <v>421222</v>
      </c>
      <c r="H69" s="127" t="s">
        <v>163</v>
      </c>
      <c r="I69" s="127" t="s">
        <v>159</v>
      </c>
      <c r="J69" s="127" t="s">
        <v>139</v>
      </c>
      <c r="K69" s="127" t="s">
        <v>142</v>
      </c>
      <c r="L69" s="54"/>
    </row>
    <row r="70" spans="1:12" ht="29.25" customHeight="1">
      <c r="A70" s="83" t="s">
        <v>47</v>
      </c>
      <c r="B70" s="93" t="s">
        <v>117</v>
      </c>
      <c r="C70" s="137" t="s">
        <v>113</v>
      </c>
      <c r="D70" s="69">
        <v>700000</v>
      </c>
      <c r="E70" s="106" t="s">
        <v>241</v>
      </c>
      <c r="F70" s="105"/>
      <c r="G70" s="127">
        <v>421223</v>
      </c>
      <c r="H70" s="127" t="s">
        <v>163</v>
      </c>
      <c r="I70" s="127" t="s">
        <v>159</v>
      </c>
      <c r="J70" s="127" t="s">
        <v>139</v>
      </c>
      <c r="K70" s="127" t="s">
        <v>142</v>
      </c>
      <c r="L70" s="54"/>
    </row>
    <row r="71" spans="1:191" s="3" customFormat="1" ht="18" customHeight="1">
      <c r="A71" s="19" t="s">
        <v>48</v>
      </c>
      <c r="B71" s="138" t="s">
        <v>118</v>
      </c>
      <c r="C71" s="139" t="s">
        <v>114</v>
      </c>
      <c r="D71" s="140" t="s">
        <v>256</v>
      </c>
      <c r="E71" s="141"/>
      <c r="F71" s="56"/>
      <c r="G71" s="107">
        <v>421224</v>
      </c>
      <c r="H71" s="26" t="s">
        <v>91</v>
      </c>
      <c r="I71" s="107" t="s">
        <v>128</v>
      </c>
      <c r="J71" s="107" t="s">
        <v>133</v>
      </c>
      <c r="K71" s="107" t="s">
        <v>134</v>
      </c>
      <c r="L71" s="54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</row>
    <row r="72" spans="1:191" s="3" customFormat="1" ht="18" customHeight="1">
      <c r="A72" s="27"/>
      <c r="B72" s="142"/>
      <c r="C72" s="143"/>
      <c r="D72" s="144">
        <v>3750000</v>
      </c>
      <c r="E72" s="145" t="s">
        <v>253</v>
      </c>
      <c r="F72" s="56"/>
      <c r="G72" s="109"/>
      <c r="H72" s="34"/>
      <c r="I72" s="109"/>
      <c r="J72" s="109"/>
      <c r="K72" s="109"/>
      <c r="L72" s="54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</row>
    <row r="73" spans="1:191" s="3" customFormat="1" ht="18" customHeight="1">
      <c r="A73" s="35"/>
      <c r="B73" s="146"/>
      <c r="C73" s="147"/>
      <c r="D73" s="148">
        <v>3750000</v>
      </c>
      <c r="E73" s="149" t="s">
        <v>244</v>
      </c>
      <c r="F73" s="94"/>
      <c r="G73" s="111"/>
      <c r="H73" s="39"/>
      <c r="I73" s="111"/>
      <c r="J73" s="111"/>
      <c r="K73" s="111"/>
      <c r="L73" s="6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</row>
    <row r="74" spans="1:12" ht="35.25" customHeight="1">
      <c r="A74" s="83"/>
      <c r="B74" s="95" t="s">
        <v>35</v>
      </c>
      <c r="C74" s="96" t="s">
        <v>199</v>
      </c>
      <c r="D74" s="61"/>
      <c r="E74" s="61"/>
      <c r="F74" s="96"/>
      <c r="G74" s="96"/>
      <c r="H74" s="96"/>
      <c r="I74" s="96"/>
      <c r="J74" s="96"/>
      <c r="K74" s="96"/>
      <c r="L74" s="96"/>
    </row>
    <row r="75" spans="1:12" ht="30" customHeight="1">
      <c r="A75" s="97"/>
      <c r="B75" s="98"/>
      <c r="C75" s="98"/>
      <c r="D75" s="99"/>
      <c r="E75" s="99"/>
      <c r="F75" s="98"/>
      <c r="G75" s="98"/>
      <c r="H75" s="98"/>
      <c r="I75" s="98"/>
      <c r="J75" s="98"/>
      <c r="K75" s="98"/>
      <c r="L75" s="100"/>
    </row>
    <row r="76" spans="1:12" ht="26.25" customHeight="1">
      <c r="A76" s="41" t="s">
        <v>66</v>
      </c>
      <c r="B76" s="150" t="s">
        <v>150</v>
      </c>
      <c r="C76" s="151"/>
      <c r="D76" s="102">
        <f>D79+D81</f>
        <v>320970157.17</v>
      </c>
      <c r="E76" s="103" t="s">
        <v>251</v>
      </c>
      <c r="F76" s="46">
        <v>3817980833.33</v>
      </c>
      <c r="G76" s="150">
        <v>471212</v>
      </c>
      <c r="H76" s="42"/>
      <c r="I76" s="42"/>
      <c r="J76" s="42"/>
      <c r="K76" s="42"/>
      <c r="L76" s="96"/>
    </row>
    <row r="77" spans="1:12" ht="26.25" customHeight="1">
      <c r="A77" s="60"/>
      <c r="B77" s="152"/>
      <c r="C77" s="153"/>
      <c r="D77" s="118">
        <f>D80</f>
        <v>420502014.67</v>
      </c>
      <c r="E77" s="154" t="s">
        <v>244</v>
      </c>
      <c r="F77" s="56"/>
      <c r="G77" s="152"/>
      <c r="H77" s="61"/>
      <c r="I77" s="61"/>
      <c r="J77" s="61"/>
      <c r="K77" s="61"/>
      <c r="L77" s="96"/>
    </row>
    <row r="78" spans="1:16" ht="17.25" customHeight="1">
      <c r="A78" s="66" t="s">
        <v>68</v>
      </c>
      <c r="B78" s="155" t="s">
        <v>225</v>
      </c>
      <c r="C78" s="156" t="s">
        <v>126</v>
      </c>
      <c r="D78" s="76" t="s">
        <v>257</v>
      </c>
      <c r="E78" s="77"/>
      <c r="F78" s="56"/>
      <c r="G78" s="157">
        <v>471212</v>
      </c>
      <c r="H78" s="132" t="s">
        <v>91</v>
      </c>
      <c r="I78" s="132" t="s">
        <v>155</v>
      </c>
      <c r="J78" s="132" t="s">
        <v>156</v>
      </c>
      <c r="K78" s="132" t="s">
        <v>157</v>
      </c>
      <c r="L78" s="96"/>
      <c r="P78" s="51"/>
    </row>
    <row r="79" spans="1:16" ht="17.25" customHeight="1">
      <c r="A79" s="73"/>
      <c r="B79" s="158"/>
      <c r="C79" s="159"/>
      <c r="D79" s="76">
        <v>210251007.33</v>
      </c>
      <c r="E79" s="77" t="s">
        <v>241</v>
      </c>
      <c r="F79" s="56"/>
      <c r="G79" s="160"/>
      <c r="H79" s="134"/>
      <c r="I79" s="134"/>
      <c r="J79" s="134"/>
      <c r="K79" s="134"/>
      <c r="L79" s="96"/>
      <c r="P79" s="51"/>
    </row>
    <row r="80" spans="1:16" ht="17.25" customHeight="1">
      <c r="A80" s="79"/>
      <c r="B80" s="161"/>
      <c r="C80" s="162"/>
      <c r="D80" s="76">
        <v>420502014.67</v>
      </c>
      <c r="E80" s="77" t="s">
        <v>244</v>
      </c>
      <c r="F80" s="56"/>
      <c r="G80" s="163"/>
      <c r="H80" s="136"/>
      <c r="I80" s="136"/>
      <c r="J80" s="136"/>
      <c r="K80" s="136"/>
      <c r="L80" s="96"/>
      <c r="P80" s="51"/>
    </row>
    <row r="81" spans="1:16" ht="48" customHeight="1">
      <c r="A81" s="83" t="s">
        <v>95</v>
      </c>
      <c r="B81" s="164" t="s">
        <v>226</v>
      </c>
      <c r="C81" s="165" t="s">
        <v>126</v>
      </c>
      <c r="D81" s="91">
        <v>110719149.84</v>
      </c>
      <c r="E81" s="87" t="s">
        <v>241</v>
      </c>
      <c r="F81" s="94"/>
      <c r="G81" s="166">
        <v>471212</v>
      </c>
      <c r="H81" s="127" t="s">
        <v>91</v>
      </c>
      <c r="I81" s="127" t="s">
        <v>130</v>
      </c>
      <c r="J81" s="127" t="s">
        <v>128</v>
      </c>
      <c r="K81" s="127" t="s">
        <v>159</v>
      </c>
      <c r="L81" s="96"/>
      <c r="P81" s="51"/>
    </row>
    <row r="82" spans="1:12" ht="47.25" customHeight="1">
      <c r="A82" s="83"/>
      <c r="B82" s="95" t="s">
        <v>35</v>
      </c>
      <c r="C82" s="96" t="s">
        <v>160</v>
      </c>
      <c r="D82" s="61"/>
      <c r="E82" s="61"/>
      <c r="F82" s="96"/>
      <c r="G82" s="96"/>
      <c r="H82" s="96"/>
      <c r="I82" s="96"/>
      <c r="J82" s="96"/>
      <c r="K82" s="96"/>
      <c r="L82" s="96"/>
    </row>
    <row r="83" spans="1:12" ht="47.25" customHeight="1">
      <c r="A83" s="97"/>
      <c r="B83" s="98"/>
      <c r="C83" s="98"/>
      <c r="D83" s="99"/>
      <c r="E83" s="99"/>
      <c r="F83" s="98"/>
      <c r="G83" s="98"/>
      <c r="H83" s="98"/>
      <c r="I83" s="98"/>
      <c r="J83" s="98"/>
      <c r="K83" s="98"/>
      <c r="L83" s="100"/>
    </row>
    <row r="84" spans="1:191" s="169" customFormat="1" ht="22.5" customHeight="1">
      <c r="A84" s="167"/>
      <c r="B84" s="20" t="s">
        <v>33</v>
      </c>
      <c r="C84" s="21"/>
      <c r="D84" s="22">
        <f>D87+D138+D180+D213+D223+D230+D237</f>
        <v>140348254.8</v>
      </c>
      <c r="E84" s="23" t="s">
        <v>253</v>
      </c>
      <c r="F84" s="168"/>
      <c r="G84" s="20"/>
      <c r="H84" s="20"/>
      <c r="I84" s="20"/>
      <c r="J84" s="20"/>
      <c r="K84" s="20"/>
      <c r="L84" s="20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</row>
    <row r="85" spans="1:191" s="169" customFormat="1" ht="22.5" customHeight="1">
      <c r="A85" s="170"/>
      <c r="B85" s="28"/>
      <c r="C85" s="29"/>
      <c r="D85" s="30">
        <f>D88+D139+D181+D214+D224+D231+D238</f>
        <v>775841209.65</v>
      </c>
      <c r="E85" s="31" t="s">
        <v>244</v>
      </c>
      <c r="F85" s="171"/>
      <c r="G85" s="28"/>
      <c r="H85" s="28"/>
      <c r="I85" s="28"/>
      <c r="J85" s="28"/>
      <c r="K85" s="28"/>
      <c r="L85" s="28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</row>
    <row r="86" spans="1:191" s="169" customFormat="1" ht="22.5" customHeight="1">
      <c r="A86" s="170"/>
      <c r="B86" s="28"/>
      <c r="C86" s="29"/>
      <c r="D86" s="30">
        <f>D89+D140+D182</f>
        <v>23536055.549999997</v>
      </c>
      <c r="E86" s="31" t="s">
        <v>243</v>
      </c>
      <c r="F86" s="171"/>
      <c r="G86" s="28"/>
      <c r="H86" s="28"/>
      <c r="I86" s="28"/>
      <c r="J86" s="28"/>
      <c r="K86" s="28"/>
      <c r="L86" s="28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</row>
    <row r="87" spans="1:191" s="117" customFormat="1" ht="22.5" customHeight="1">
      <c r="A87" s="41" t="s">
        <v>34</v>
      </c>
      <c r="B87" s="42" t="s">
        <v>233</v>
      </c>
      <c r="C87" s="101"/>
      <c r="D87" s="102">
        <f>D90+D105</f>
        <v>14588009.34</v>
      </c>
      <c r="E87" s="103" t="s">
        <v>253</v>
      </c>
      <c r="F87" s="104">
        <v>25000000</v>
      </c>
      <c r="G87" s="42">
        <v>425000</v>
      </c>
      <c r="H87" s="42"/>
      <c r="I87" s="132"/>
      <c r="J87" s="132"/>
      <c r="K87" s="132"/>
      <c r="L87" s="172" t="s">
        <v>343</v>
      </c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  <c r="DK87" s="116"/>
      <c r="DL87" s="116"/>
      <c r="DM87" s="116"/>
      <c r="DN87" s="116"/>
      <c r="DO87" s="116"/>
      <c r="DP87" s="116"/>
      <c r="DQ87" s="116"/>
      <c r="DR87" s="116"/>
      <c r="DS87" s="116"/>
      <c r="DT87" s="116"/>
      <c r="DU87" s="116"/>
      <c r="DV87" s="116"/>
      <c r="DW87" s="116"/>
      <c r="DX87" s="116"/>
      <c r="DY87" s="116"/>
      <c r="DZ87" s="116"/>
      <c r="EA87" s="116"/>
      <c r="EB87" s="116"/>
      <c r="EC87" s="116"/>
      <c r="ED87" s="116"/>
      <c r="EE87" s="116"/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6"/>
      <c r="ES87" s="116"/>
      <c r="ET87" s="116"/>
      <c r="EU87" s="116"/>
      <c r="EV87" s="116"/>
      <c r="EW87" s="116"/>
      <c r="EX87" s="116"/>
      <c r="EY87" s="116"/>
      <c r="EZ87" s="116"/>
      <c r="FA87" s="116"/>
      <c r="FB87" s="116"/>
      <c r="FC87" s="116"/>
      <c r="FD87" s="116"/>
      <c r="FE87" s="116"/>
      <c r="FF87" s="116"/>
      <c r="FG87" s="116"/>
      <c r="FH87" s="116"/>
      <c r="FI87" s="116"/>
      <c r="FJ87" s="116"/>
      <c r="FK87" s="116"/>
      <c r="FL87" s="116"/>
      <c r="FM87" s="116"/>
      <c r="FN87" s="116"/>
      <c r="FO87" s="116"/>
      <c r="FP87" s="116"/>
      <c r="FQ87" s="116"/>
      <c r="FR87" s="116"/>
      <c r="FS87" s="116"/>
      <c r="FT87" s="116"/>
      <c r="FU87" s="116"/>
      <c r="FV87" s="116"/>
      <c r="FW87" s="116"/>
      <c r="FX87" s="116"/>
      <c r="FY87" s="116"/>
      <c r="FZ87" s="116"/>
      <c r="GA87" s="116"/>
      <c r="GB87" s="116"/>
      <c r="GC87" s="116"/>
      <c r="GD87" s="116"/>
      <c r="GE87" s="116"/>
      <c r="GF87" s="116"/>
      <c r="GG87" s="116"/>
      <c r="GH87" s="116"/>
      <c r="GI87" s="116"/>
    </row>
    <row r="88" spans="1:191" s="117" customFormat="1" ht="22.5" customHeight="1">
      <c r="A88" s="53"/>
      <c r="B88" s="54"/>
      <c r="C88" s="55"/>
      <c r="D88" s="44">
        <f>D91+D106</f>
        <v>20043990.66</v>
      </c>
      <c r="E88" s="45" t="s">
        <v>242</v>
      </c>
      <c r="F88" s="105"/>
      <c r="G88" s="54"/>
      <c r="H88" s="54"/>
      <c r="I88" s="134"/>
      <c r="J88" s="134"/>
      <c r="K88" s="134"/>
      <c r="L88" s="173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6"/>
      <c r="DR88" s="116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6"/>
      <c r="EF88" s="116"/>
      <c r="EG88" s="116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16"/>
      <c r="EU88" s="116"/>
      <c r="EV88" s="116"/>
      <c r="EW88" s="116"/>
      <c r="EX88" s="116"/>
      <c r="EY88" s="116"/>
      <c r="EZ88" s="116"/>
      <c r="FA88" s="116"/>
      <c r="FB88" s="116"/>
      <c r="FC88" s="116"/>
      <c r="FD88" s="116"/>
      <c r="FE88" s="116"/>
      <c r="FF88" s="116"/>
      <c r="FG88" s="116"/>
      <c r="FH88" s="116"/>
      <c r="FI88" s="116"/>
      <c r="FJ88" s="116"/>
      <c r="FK88" s="116"/>
      <c r="FL88" s="116"/>
      <c r="FM88" s="116"/>
      <c r="FN88" s="116"/>
      <c r="FO88" s="116"/>
      <c r="FP88" s="116"/>
      <c r="FQ88" s="116"/>
      <c r="FR88" s="116"/>
      <c r="FS88" s="116"/>
      <c r="FT88" s="116"/>
      <c r="FU88" s="116"/>
      <c r="FV88" s="116"/>
      <c r="FW88" s="116"/>
      <c r="FX88" s="116"/>
      <c r="FY88" s="116"/>
      <c r="FZ88" s="116"/>
      <c r="GA88" s="116"/>
      <c r="GB88" s="116"/>
      <c r="GC88" s="116"/>
      <c r="GD88" s="116"/>
      <c r="GE88" s="116"/>
      <c r="GF88" s="116"/>
      <c r="GG88" s="116"/>
      <c r="GH88" s="116"/>
      <c r="GI88" s="116"/>
    </row>
    <row r="89" spans="1:191" s="117" customFormat="1" ht="22.5" customHeight="1">
      <c r="A89" s="60"/>
      <c r="B89" s="61"/>
      <c r="C89" s="62"/>
      <c r="D89" s="44">
        <f>D107</f>
        <v>1498000</v>
      </c>
      <c r="E89" s="45" t="s">
        <v>258</v>
      </c>
      <c r="F89" s="105"/>
      <c r="G89" s="61"/>
      <c r="H89" s="61"/>
      <c r="I89" s="136"/>
      <c r="J89" s="136"/>
      <c r="K89" s="136"/>
      <c r="L89" s="173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  <c r="DK89" s="116"/>
      <c r="DL89" s="116"/>
      <c r="DM89" s="116"/>
      <c r="DN89" s="116"/>
      <c r="DO89" s="116"/>
      <c r="DP89" s="116"/>
      <c r="DQ89" s="116"/>
      <c r="DR89" s="116"/>
      <c r="DS89" s="116"/>
      <c r="DT89" s="116"/>
      <c r="DU89" s="116"/>
      <c r="DV89" s="116"/>
      <c r="DW89" s="116"/>
      <c r="DX89" s="116"/>
      <c r="DY89" s="116"/>
      <c r="DZ89" s="116"/>
      <c r="EA89" s="116"/>
      <c r="EB89" s="116"/>
      <c r="EC89" s="116"/>
      <c r="ED89" s="116"/>
      <c r="EE89" s="116"/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16"/>
      <c r="EU89" s="116"/>
      <c r="EV89" s="116"/>
      <c r="EW89" s="116"/>
      <c r="EX89" s="116"/>
      <c r="EY89" s="116"/>
      <c r="EZ89" s="116"/>
      <c r="FA89" s="116"/>
      <c r="FB89" s="116"/>
      <c r="FC89" s="116"/>
      <c r="FD89" s="116"/>
      <c r="FE89" s="116"/>
      <c r="FF89" s="116"/>
      <c r="FG89" s="116"/>
      <c r="FH89" s="116"/>
      <c r="FI89" s="116"/>
      <c r="FJ89" s="116"/>
      <c r="FK89" s="116"/>
      <c r="FL89" s="116"/>
      <c r="FM89" s="116"/>
      <c r="FN89" s="116"/>
      <c r="FO89" s="116"/>
      <c r="FP89" s="116"/>
      <c r="FQ89" s="116"/>
      <c r="FR89" s="116"/>
      <c r="FS89" s="116"/>
      <c r="FT89" s="116"/>
      <c r="FU89" s="116"/>
      <c r="FV89" s="116"/>
      <c r="FW89" s="116"/>
      <c r="FX89" s="116"/>
      <c r="FY89" s="116"/>
      <c r="FZ89" s="116"/>
      <c r="GA89" s="116"/>
      <c r="GB89" s="116"/>
      <c r="GC89" s="116"/>
      <c r="GD89" s="116"/>
      <c r="GE89" s="116"/>
      <c r="GF89" s="116"/>
      <c r="GG89" s="116"/>
      <c r="GH89" s="116"/>
      <c r="GI89" s="116"/>
    </row>
    <row r="90" spans="1:191" s="117" customFormat="1" ht="21" customHeight="1">
      <c r="A90" s="41" t="s">
        <v>13</v>
      </c>
      <c r="B90" s="42" t="s">
        <v>234</v>
      </c>
      <c r="C90" s="101"/>
      <c r="D90" s="102">
        <f>D92+D94+D97+D100+D103</f>
        <v>5086666.67</v>
      </c>
      <c r="E90" s="103" t="s">
        <v>241</v>
      </c>
      <c r="F90" s="105"/>
      <c r="G90" s="42">
        <v>425100</v>
      </c>
      <c r="H90" s="42"/>
      <c r="I90" s="132"/>
      <c r="J90" s="132"/>
      <c r="K90" s="132"/>
      <c r="L90" s="173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  <c r="DK90" s="116"/>
      <c r="DL90" s="116"/>
      <c r="DM90" s="116"/>
      <c r="DN90" s="116"/>
      <c r="DO90" s="116"/>
      <c r="DP90" s="116"/>
      <c r="DQ90" s="116"/>
      <c r="DR90" s="116"/>
      <c r="DS90" s="116"/>
      <c r="DT90" s="116"/>
      <c r="DU90" s="116"/>
      <c r="DV90" s="116"/>
      <c r="DW90" s="116"/>
      <c r="DX90" s="116"/>
      <c r="DY90" s="116"/>
      <c r="DZ90" s="116"/>
      <c r="EA90" s="116"/>
      <c r="EB90" s="116"/>
      <c r="EC90" s="116"/>
      <c r="ED90" s="116"/>
      <c r="EE90" s="116"/>
      <c r="EF90" s="116"/>
      <c r="EG90" s="116"/>
      <c r="EH90" s="116"/>
      <c r="EI90" s="116"/>
      <c r="EJ90" s="116"/>
      <c r="EK90" s="116"/>
      <c r="EL90" s="116"/>
      <c r="EM90" s="116"/>
      <c r="EN90" s="116"/>
      <c r="EO90" s="116"/>
      <c r="EP90" s="116"/>
      <c r="EQ90" s="116"/>
      <c r="ER90" s="116"/>
      <c r="ES90" s="116"/>
      <c r="ET90" s="116"/>
      <c r="EU90" s="116"/>
      <c r="EV90" s="116"/>
      <c r="EW90" s="116"/>
      <c r="EX90" s="116"/>
      <c r="EY90" s="116"/>
      <c r="EZ90" s="116"/>
      <c r="FA90" s="116"/>
      <c r="FB90" s="116"/>
      <c r="FC90" s="116"/>
      <c r="FD90" s="116"/>
      <c r="FE90" s="116"/>
      <c r="FF90" s="116"/>
      <c r="FG90" s="116"/>
      <c r="FH90" s="116"/>
      <c r="FI90" s="116"/>
      <c r="FJ90" s="116"/>
      <c r="FK90" s="116"/>
      <c r="FL90" s="116"/>
      <c r="FM90" s="116"/>
      <c r="FN90" s="116"/>
      <c r="FO90" s="116"/>
      <c r="FP90" s="116"/>
      <c r="FQ90" s="116"/>
      <c r="FR90" s="116"/>
      <c r="FS90" s="116"/>
      <c r="FT90" s="116"/>
      <c r="FU90" s="116"/>
      <c r="FV90" s="116"/>
      <c r="FW90" s="116"/>
      <c r="FX90" s="116"/>
      <c r="FY90" s="116"/>
      <c r="FZ90" s="116"/>
      <c r="GA90" s="116"/>
      <c r="GB90" s="116"/>
      <c r="GC90" s="116"/>
      <c r="GD90" s="116"/>
      <c r="GE90" s="116"/>
      <c r="GF90" s="116"/>
      <c r="GG90" s="116"/>
      <c r="GH90" s="116"/>
      <c r="GI90" s="116"/>
    </row>
    <row r="91" spans="1:191" s="117" customFormat="1" ht="21" customHeight="1">
      <c r="A91" s="60"/>
      <c r="B91" s="61"/>
      <c r="C91" s="62"/>
      <c r="D91" s="118">
        <f>D95+D98+D101+D104</f>
        <v>4023333.33</v>
      </c>
      <c r="E91" s="154" t="s">
        <v>242</v>
      </c>
      <c r="F91" s="105"/>
      <c r="G91" s="61"/>
      <c r="H91" s="61"/>
      <c r="I91" s="136"/>
      <c r="J91" s="136"/>
      <c r="K91" s="136"/>
      <c r="L91" s="173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6"/>
      <c r="DR91" s="116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6"/>
      <c r="EV91" s="116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6"/>
      <c r="FK91" s="116"/>
      <c r="FL91" s="116"/>
      <c r="FM91" s="116"/>
      <c r="FN91" s="116"/>
      <c r="FO91" s="116"/>
      <c r="FP91" s="116"/>
      <c r="FQ91" s="116"/>
      <c r="FR91" s="116"/>
      <c r="FS91" s="116"/>
      <c r="FT91" s="116"/>
      <c r="FU91" s="116"/>
      <c r="FV91" s="116"/>
      <c r="FW91" s="116"/>
      <c r="FX91" s="116"/>
      <c r="FY91" s="116"/>
      <c r="FZ91" s="116"/>
      <c r="GA91" s="116"/>
      <c r="GB91" s="116"/>
      <c r="GC91" s="116"/>
      <c r="GD91" s="116"/>
      <c r="GE91" s="116"/>
      <c r="GF91" s="116"/>
      <c r="GG91" s="116"/>
      <c r="GH91" s="116"/>
      <c r="GI91" s="116"/>
    </row>
    <row r="92" spans="1:191" s="117" customFormat="1" ht="31.5" customHeight="1">
      <c r="A92" s="174" t="s">
        <v>57</v>
      </c>
      <c r="B92" s="175" t="s">
        <v>195</v>
      </c>
      <c r="C92" s="176">
        <v>4500000</v>
      </c>
      <c r="D92" s="76">
        <v>3300000</v>
      </c>
      <c r="E92" s="77" t="s">
        <v>241</v>
      </c>
      <c r="F92" s="105"/>
      <c r="G92" s="176">
        <v>425111</v>
      </c>
      <c r="H92" s="176" t="s">
        <v>91</v>
      </c>
      <c r="I92" s="176" t="s">
        <v>158</v>
      </c>
      <c r="J92" s="176" t="s">
        <v>139</v>
      </c>
      <c r="K92" s="176" t="s">
        <v>162</v>
      </c>
      <c r="L92" s="173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  <c r="DK92" s="116"/>
      <c r="DL92" s="116"/>
      <c r="DM92" s="116"/>
      <c r="DN92" s="116"/>
      <c r="DO92" s="116"/>
      <c r="DP92" s="116"/>
      <c r="DQ92" s="116"/>
      <c r="DR92" s="116"/>
      <c r="DS92" s="116"/>
      <c r="DT92" s="116"/>
      <c r="DU92" s="116"/>
      <c r="DV92" s="116"/>
      <c r="DW92" s="116"/>
      <c r="DX92" s="116"/>
      <c r="DY92" s="116"/>
      <c r="DZ92" s="116"/>
      <c r="EA92" s="116"/>
      <c r="EB92" s="116"/>
      <c r="EC92" s="116"/>
      <c r="ED92" s="116"/>
      <c r="EE92" s="116"/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16"/>
      <c r="EU92" s="116"/>
      <c r="EV92" s="116"/>
      <c r="EW92" s="116"/>
      <c r="EX92" s="116"/>
      <c r="EY92" s="116"/>
      <c r="EZ92" s="116"/>
      <c r="FA92" s="116"/>
      <c r="FB92" s="116"/>
      <c r="FC92" s="116"/>
      <c r="FD92" s="116"/>
      <c r="FE92" s="116"/>
      <c r="FF92" s="116"/>
      <c r="FG92" s="116"/>
      <c r="FH92" s="116"/>
      <c r="FI92" s="116"/>
      <c r="FJ92" s="116"/>
      <c r="FK92" s="116"/>
      <c r="FL92" s="116"/>
      <c r="FM92" s="116"/>
      <c r="FN92" s="116"/>
      <c r="FO92" s="116"/>
      <c r="FP92" s="116"/>
      <c r="FQ92" s="116"/>
      <c r="FR92" s="116"/>
      <c r="FS92" s="116"/>
      <c r="FT92" s="116"/>
      <c r="FU92" s="116"/>
      <c r="FV92" s="116"/>
      <c r="FW92" s="116"/>
      <c r="FX92" s="116"/>
      <c r="FY92" s="116"/>
      <c r="FZ92" s="116"/>
      <c r="GA92" s="116"/>
      <c r="GB92" s="116"/>
      <c r="GC92" s="116"/>
      <c r="GD92" s="116"/>
      <c r="GE92" s="116"/>
      <c r="GF92" s="116"/>
      <c r="GG92" s="116"/>
      <c r="GH92" s="116"/>
      <c r="GI92" s="116"/>
    </row>
    <row r="93" spans="1:191" s="117" customFormat="1" ht="18.75" customHeight="1">
      <c r="A93" s="66" t="s">
        <v>58</v>
      </c>
      <c r="B93" s="67" t="s">
        <v>196</v>
      </c>
      <c r="C93" s="68">
        <v>50750000</v>
      </c>
      <c r="D93" s="108" t="s">
        <v>259</v>
      </c>
      <c r="E93" s="106"/>
      <c r="F93" s="105"/>
      <c r="G93" s="132">
        <v>425119</v>
      </c>
      <c r="H93" s="132" t="s">
        <v>163</v>
      </c>
      <c r="I93" s="132" t="s">
        <v>133</v>
      </c>
      <c r="J93" s="132" t="s">
        <v>133</v>
      </c>
      <c r="K93" s="132" t="s">
        <v>134</v>
      </c>
      <c r="L93" s="173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  <c r="DK93" s="116"/>
      <c r="DL93" s="116"/>
      <c r="DM93" s="116"/>
      <c r="DN93" s="116"/>
      <c r="DO93" s="116"/>
      <c r="DP93" s="116"/>
      <c r="DQ93" s="116"/>
      <c r="DR93" s="116"/>
      <c r="DS93" s="116"/>
      <c r="DT93" s="116"/>
      <c r="DU93" s="116"/>
      <c r="DV93" s="116"/>
      <c r="DW93" s="116"/>
      <c r="DX93" s="116"/>
      <c r="DY93" s="116"/>
      <c r="DZ93" s="116"/>
      <c r="EA93" s="116"/>
      <c r="EB93" s="116"/>
      <c r="EC93" s="116"/>
      <c r="ED93" s="116"/>
      <c r="EE93" s="116"/>
      <c r="EF93" s="116"/>
      <c r="EG93" s="116"/>
      <c r="EH93" s="116"/>
      <c r="EI93" s="116"/>
      <c r="EJ93" s="116"/>
      <c r="EK93" s="116"/>
      <c r="EL93" s="116"/>
      <c r="EM93" s="116"/>
      <c r="EN93" s="116"/>
      <c r="EO93" s="116"/>
      <c r="EP93" s="116"/>
      <c r="EQ93" s="116"/>
      <c r="ER93" s="116"/>
      <c r="ES93" s="116"/>
      <c r="ET93" s="116"/>
      <c r="EU93" s="116"/>
      <c r="EV93" s="116"/>
      <c r="EW93" s="116"/>
      <c r="EX93" s="116"/>
      <c r="EY93" s="116"/>
      <c r="EZ93" s="116"/>
      <c r="FA93" s="116"/>
      <c r="FB93" s="116"/>
      <c r="FC93" s="116"/>
      <c r="FD93" s="116"/>
      <c r="FE93" s="116"/>
      <c r="FF93" s="116"/>
      <c r="FG93" s="116"/>
      <c r="FH93" s="116"/>
      <c r="FI93" s="116"/>
      <c r="FJ93" s="116"/>
      <c r="FK93" s="116"/>
      <c r="FL93" s="116"/>
      <c r="FM93" s="116"/>
      <c r="FN93" s="116"/>
      <c r="FO93" s="116"/>
      <c r="FP93" s="116"/>
      <c r="FQ93" s="116"/>
      <c r="FR93" s="116"/>
      <c r="FS93" s="116"/>
      <c r="FT93" s="116"/>
      <c r="FU93" s="116"/>
      <c r="FV93" s="116"/>
      <c r="FW93" s="116"/>
      <c r="FX93" s="116"/>
      <c r="FY93" s="116"/>
      <c r="FZ93" s="116"/>
      <c r="GA93" s="116"/>
      <c r="GB93" s="116"/>
      <c r="GC93" s="116"/>
      <c r="GD93" s="116"/>
      <c r="GE93" s="116"/>
      <c r="GF93" s="116"/>
      <c r="GG93" s="116"/>
      <c r="GH93" s="116"/>
      <c r="GI93" s="116"/>
    </row>
    <row r="94" spans="1:191" s="117" customFormat="1" ht="18.75" customHeight="1">
      <c r="A94" s="73"/>
      <c r="B94" s="74"/>
      <c r="C94" s="75"/>
      <c r="D94" s="110">
        <v>1050000</v>
      </c>
      <c r="E94" s="77" t="s">
        <v>241</v>
      </c>
      <c r="F94" s="105"/>
      <c r="G94" s="134"/>
      <c r="H94" s="134"/>
      <c r="I94" s="134"/>
      <c r="J94" s="134"/>
      <c r="K94" s="134"/>
      <c r="L94" s="173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  <c r="DK94" s="116"/>
      <c r="DL94" s="116"/>
      <c r="DM94" s="116"/>
      <c r="DN94" s="116"/>
      <c r="DO94" s="116"/>
      <c r="DP94" s="116"/>
      <c r="DQ94" s="116"/>
      <c r="DR94" s="116"/>
      <c r="DS94" s="116"/>
      <c r="DT94" s="116"/>
      <c r="DU94" s="116"/>
      <c r="DV94" s="116"/>
      <c r="DW94" s="116"/>
      <c r="DX94" s="116"/>
      <c r="DY94" s="116"/>
      <c r="DZ94" s="116"/>
      <c r="EA94" s="116"/>
      <c r="EB94" s="116"/>
      <c r="EC94" s="116"/>
      <c r="ED94" s="116"/>
      <c r="EE94" s="116"/>
      <c r="EF94" s="116"/>
      <c r="EG94" s="116"/>
      <c r="EH94" s="116"/>
      <c r="EI94" s="116"/>
      <c r="EJ94" s="116"/>
      <c r="EK94" s="116"/>
      <c r="EL94" s="116"/>
      <c r="EM94" s="116"/>
      <c r="EN94" s="116"/>
      <c r="EO94" s="116"/>
      <c r="EP94" s="116"/>
      <c r="EQ94" s="116"/>
      <c r="ER94" s="116"/>
      <c r="ES94" s="116"/>
      <c r="ET94" s="116"/>
      <c r="EU94" s="116"/>
      <c r="EV94" s="116"/>
      <c r="EW94" s="116"/>
      <c r="EX94" s="116"/>
      <c r="EY94" s="116"/>
      <c r="EZ94" s="116"/>
      <c r="FA94" s="116"/>
      <c r="FB94" s="116"/>
      <c r="FC94" s="116"/>
      <c r="FD94" s="116"/>
      <c r="FE94" s="116"/>
      <c r="FF94" s="116"/>
      <c r="FG94" s="116"/>
      <c r="FH94" s="116"/>
      <c r="FI94" s="116"/>
      <c r="FJ94" s="116"/>
      <c r="FK94" s="116"/>
      <c r="FL94" s="116"/>
      <c r="FM94" s="116"/>
      <c r="FN94" s="116"/>
      <c r="FO94" s="116"/>
      <c r="FP94" s="116"/>
      <c r="FQ94" s="116"/>
      <c r="FR94" s="116"/>
      <c r="FS94" s="116"/>
      <c r="FT94" s="116"/>
      <c r="FU94" s="116"/>
      <c r="FV94" s="116"/>
      <c r="FW94" s="116"/>
      <c r="FX94" s="116"/>
      <c r="FY94" s="116"/>
      <c r="FZ94" s="116"/>
      <c r="GA94" s="116"/>
      <c r="GB94" s="116"/>
      <c r="GC94" s="116"/>
      <c r="GD94" s="116"/>
      <c r="GE94" s="116"/>
      <c r="GF94" s="116"/>
      <c r="GG94" s="116"/>
      <c r="GH94" s="116"/>
      <c r="GI94" s="116"/>
    </row>
    <row r="95" spans="1:191" s="117" customFormat="1" ht="18.75" customHeight="1">
      <c r="A95" s="79"/>
      <c r="B95" s="80"/>
      <c r="C95" s="81"/>
      <c r="D95" s="110">
        <v>1050000</v>
      </c>
      <c r="E95" s="77" t="s">
        <v>244</v>
      </c>
      <c r="F95" s="105"/>
      <c r="G95" s="136"/>
      <c r="H95" s="136"/>
      <c r="I95" s="136"/>
      <c r="J95" s="136"/>
      <c r="K95" s="136"/>
      <c r="L95" s="173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  <c r="DK95" s="116"/>
      <c r="DL95" s="116"/>
      <c r="DM95" s="116"/>
      <c r="DN95" s="116"/>
      <c r="DO95" s="116"/>
      <c r="DP95" s="116"/>
      <c r="DQ95" s="116"/>
      <c r="DR95" s="116"/>
      <c r="DS95" s="116"/>
      <c r="DT95" s="116"/>
      <c r="DU95" s="116"/>
      <c r="DV95" s="116"/>
      <c r="DW95" s="116"/>
      <c r="DX95" s="116"/>
      <c r="DY95" s="116"/>
      <c r="DZ95" s="116"/>
      <c r="EA95" s="116"/>
      <c r="EB95" s="116"/>
      <c r="EC95" s="116"/>
      <c r="ED95" s="116"/>
      <c r="EE95" s="116"/>
      <c r="EF95" s="116"/>
      <c r="EG95" s="116"/>
      <c r="EH95" s="116"/>
      <c r="EI95" s="116"/>
      <c r="EJ95" s="116"/>
      <c r="EK95" s="116"/>
      <c r="EL95" s="116"/>
      <c r="EM95" s="116"/>
      <c r="EN95" s="116"/>
      <c r="EO95" s="116"/>
      <c r="EP95" s="116"/>
      <c r="EQ95" s="116"/>
      <c r="ER95" s="116"/>
      <c r="ES95" s="116"/>
      <c r="ET95" s="116"/>
      <c r="EU95" s="116"/>
      <c r="EV95" s="116"/>
      <c r="EW95" s="116"/>
      <c r="EX95" s="116"/>
      <c r="EY95" s="116"/>
      <c r="EZ95" s="116"/>
      <c r="FA95" s="116"/>
      <c r="FB95" s="116"/>
      <c r="FC95" s="116"/>
      <c r="FD95" s="116"/>
      <c r="FE95" s="116"/>
      <c r="FF95" s="116"/>
      <c r="FG95" s="116"/>
      <c r="FH95" s="116"/>
      <c r="FI95" s="116"/>
      <c r="FJ95" s="116"/>
      <c r="FK95" s="116"/>
      <c r="FL95" s="116"/>
      <c r="FM95" s="116"/>
      <c r="FN95" s="116"/>
      <c r="FO95" s="116"/>
      <c r="FP95" s="116"/>
      <c r="FQ95" s="116"/>
      <c r="FR95" s="116"/>
      <c r="FS95" s="116"/>
      <c r="FT95" s="116"/>
      <c r="FU95" s="116"/>
      <c r="FV95" s="116"/>
      <c r="FW95" s="116"/>
      <c r="FX95" s="116"/>
      <c r="FY95" s="116"/>
      <c r="FZ95" s="116"/>
      <c r="GA95" s="116"/>
      <c r="GB95" s="116"/>
      <c r="GC95" s="116"/>
      <c r="GD95" s="116"/>
      <c r="GE95" s="116"/>
      <c r="GF95" s="116"/>
      <c r="GG95" s="116"/>
      <c r="GH95" s="116"/>
      <c r="GI95" s="116"/>
    </row>
    <row r="96" spans="1:191" s="117" customFormat="1" ht="18.75" customHeight="1">
      <c r="A96" s="66" t="s">
        <v>207</v>
      </c>
      <c r="B96" s="67" t="s">
        <v>197</v>
      </c>
      <c r="C96" s="68">
        <v>50750000</v>
      </c>
      <c r="D96" s="108" t="s">
        <v>260</v>
      </c>
      <c r="E96" s="106"/>
      <c r="F96" s="105"/>
      <c r="G96" s="132">
        <v>425119</v>
      </c>
      <c r="H96" s="132" t="s">
        <v>163</v>
      </c>
      <c r="I96" s="132" t="s">
        <v>158</v>
      </c>
      <c r="J96" s="132" t="s">
        <v>159</v>
      </c>
      <c r="K96" s="132" t="s">
        <v>161</v>
      </c>
      <c r="L96" s="173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  <c r="DK96" s="116"/>
      <c r="DL96" s="116"/>
      <c r="DM96" s="116"/>
      <c r="DN96" s="116"/>
      <c r="DO96" s="116"/>
      <c r="DP96" s="116"/>
      <c r="DQ96" s="116"/>
      <c r="DR96" s="116"/>
      <c r="DS96" s="116"/>
      <c r="DT96" s="116"/>
      <c r="DU96" s="116"/>
      <c r="DV96" s="116"/>
      <c r="DW96" s="116"/>
      <c r="DX96" s="116"/>
      <c r="DY96" s="116"/>
      <c r="DZ96" s="116"/>
      <c r="EA96" s="116"/>
      <c r="EB96" s="116"/>
      <c r="EC96" s="116"/>
      <c r="ED96" s="116"/>
      <c r="EE96" s="116"/>
      <c r="EF96" s="116"/>
      <c r="EG96" s="116"/>
      <c r="EH96" s="116"/>
      <c r="EI96" s="116"/>
      <c r="EJ96" s="116"/>
      <c r="EK96" s="116"/>
      <c r="EL96" s="116"/>
      <c r="EM96" s="116"/>
      <c r="EN96" s="116"/>
      <c r="EO96" s="116"/>
      <c r="EP96" s="116"/>
      <c r="EQ96" s="116"/>
      <c r="ER96" s="116"/>
      <c r="ES96" s="116"/>
      <c r="ET96" s="116"/>
      <c r="EU96" s="116"/>
      <c r="EV96" s="116"/>
      <c r="EW96" s="116"/>
      <c r="EX96" s="116"/>
      <c r="EY96" s="116"/>
      <c r="EZ96" s="116"/>
      <c r="FA96" s="116"/>
      <c r="FB96" s="116"/>
      <c r="FC96" s="116"/>
      <c r="FD96" s="116"/>
      <c r="FE96" s="116"/>
      <c r="FF96" s="116"/>
      <c r="FG96" s="116"/>
      <c r="FH96" s="116"/>
      <c r="FI96" s="116"/>
      <c r="FJ96" s="116"/>
      <c r="FK96" s="116"/>
      <c r="FL96" s="116"/>
      <c r="FM96" s="116"/>
      <c r="FN96" s="116"/>
      <c r="FO96" s="116"/>
      <c r="FP96" s="116"/>
      <c r="FQ96" s="116"/>
      <c r="FR96" s="116"/>
      <c r="FS96" s="116"/>
      <c r="FT96" s="116"/>
      <c r="FU96" s="116"/>
      <c r="FV96" s="116"/>
      <c r="FW96" s="116"/>
      <c r="FX96" s="116"/>
      <c r="FY96" s="116"/>
      <c r="FZ96" s="116"/>
      <c r="GA96" s="116"/>
      <c r="GB96" s="116"/>
      <c r="GC96" s="116"/>
      <c r="GD96" s="116"/>
      <c r="GE96" s="116"/>
      <c r="GF96" s="116"/>
      <c r="GG96" s="116"/>
      <c r="GH96" s="116"/>
      <c r="GI96" s="116"/>
    </row>
    <row r="97" spans="1:191" s="117" customFormat="1" ht="18.75" customHeight="1">
      <c r="A97" s="73"/>
      <c r="B97" s="74"/>
      <c r="C97" s="75"/>
      <c r="D97" s="110">
        <v>20000</v>
      </c>
      <c r="E97" s="77" t="s">
        <v>253</v>
      </c>
      <c r="F97" s="105"/>
      <c r="G97" s="134"/>
      <c r="H97" s="134"/>
      <c r="I97" s="134"/>
      <c r="J97" s="134"/>
      <c r="K97" s="134"/>
      <c r="L97" s="173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  <c r="DK97" s="116"/>
      <c r="DL97" s="116"/>
      <c r="DM97" s="116"/>
      <c r="DN97" s="116"/>
      <c r="DO97" s="116"/>
      <c r="DP97" s="116"/>
      <c r="DQ97" s="116"/>
      <c r="DR97" s="116"/>
      <c r="DS97" s="116"/>
      <c r="DT97" s="116"/>
      <c r="DU97" s="116"/>
      <c r="DV97" s="116"/>
      <c r="DW97" s="116"/>
      <c r="DX97" s="116"/>
      <c r="DY97" s="116"/>
      <c r="DZ97" s="116"/>
      <c r="EA97" s="116"/>
      <c r="EB97" s="116"/>
      <c r="EC97" s="116"/>
      <c r="ED97" s="116"/>
      <c r="EE97" s="116"/>
      <c r="EF97" s="116"/>
      <c r="EG97" s="116"/>
      <c r="EH97" s="116"/>
      <c r="EI97" s="116"/>
      <c r="EJ97" s="116"/>
      <c r="EK97" s="116"/>
      <c r="EL97" s="116"/>
      <c r="EM97" s="116"/>
      <c r="EN97" s="116"/>
      <c r="EO97" s="116"/>
      <c r="EP97" s="116"/>
      <c r="EQ97" s="116"/>
      <c r="ER97" s="116"/>
      <c r="ES97" s="116"/>
      <c r="ET97" s="116"/>
      <c r="EU97" s="116"/>
      <c r="EV97" s="116"/>
      <c r="EW97" s="116"/>
      <c r="EX97" s="116"/>
      <c r="EY97" s="116"/>
      <c r="EZ97" s="116"/>
      <c r="FA97" s="116"/>
      <c r="FB97" s="116"/>
      <c r="FC97" s="116"/>
      <c r="FD97" s="116"/>
      <c r="FE97" s="116"/>
      <c r="FF97" s="116"/>
      <c r="FG97" s="116"/>
      <c r="FH97" s="116"/>
      <c r="FI97" s="116"/>
      <c r="FJ97" s="116"/>
      <c r="FK97" s="116"/>
      <c r="FL97" s="116"/>
      <c r="FM97" s="116"/>
      <c r="FN97" s="116"/>
      <c r="FO97" s="116"/>
      <c r="FP97" s="116"/>
      <c r="FQ97" s="116"/>
      <c r="FR97" s="116"/>
      <c r="FS97" s="116"/>
      <c r="FT97" s="116"/>
      <c r="FU97" s="116"/>
      <c r="FV97" s="116"/>
      <c r="FW97" s="116"/>
      <c r="FX97" s="116"/>
      <c r="FY97" s="116"/>
      <c r="FZ97" s="116"/>
      <c r="GA97" s="116"/>
      <c r="GB97" s="116"/>
      <c r="GC97" s="116"/>
      <c r="GD97" s="116"/>
      <c r="GE97" s="116"/>
      <c r="GF97" s="116"/>
      <c r="GG97" s="116"/>
      <c r="GH97" s="116"/>
      <c r="GI97" s="116"/>
    </row>
    <row r="98" spans="1:191" s="117" customFormat="1" ht="18.75" customHeight="1">
      <c r="A98" s="79"/>
      <c r="B98" s="80"/>
      <c r="C98" s="81"/>
      <c r="D98" s="112">
        <v>40000</v>
      </c>
      <c r="E98" s="77" t="s">
        <v>244</v>
      </c>
      <c r="F98" s="105"/>
      <c r="G98" s="136"/>
      <c r="H98" s="136"/>
      <c r="I98" s="136"/>
      <c r="J98" s="136"/>
      <c r="K98" s="136"/>
      <c r="L98" s="173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  <c r="DK98" s="116"/>
      <c r="DL98" s="116"/>
      <c r="DM98" s="116"/>
      <c r="DN98" s="116"/>
      <c r="DO98" s="116"/>
      <c r="DP98" s="116"/>
      <c r="DQ98" s="116"/>
      <c r="DR98" s="116"/>
      <c r="DS98" s="116"/>
      <c r="DT98" s="116"/>
      <c r="DU98" s="116"/>
      <c r="DV98" s="116"/>
      <c r="DW98" s="116"/>
      <c r="DX98" s="116"/>
      <c r="DY98" s="116"/>
      <c r="DZ98" s="116"/>
      <c r="EA98" s="116"/>
      <c r="EB98" s="116"/>
      <c r="EC98" s="116"/>
      <c r="ED98" s="116"/>
      <c r="EE98" s="116"/>
      <c r="EF98" s="116"/>
      <c r="EG98" s="116"/>
      <c r="EH98" s="116"/>
      <c r="EI98" s="116"/>
      <c r="EJ98" s="116"/>
      <c r="EK98" s="116"/>
      <c r="EL98" s="116"/>
      <c r="EM98" s="116"/>
      <c r="EN98" s="116"/>
      <c r="EO98" s="116"/>
      <c r="EP98" s="116"/>
      <c r="EQ98" s="116"/>
      <c r="ER98" s="116"/>
      <c r="ES98" s="116"/>
      <c r="ET98" s="116"/>
      <c r="EU98" s="116"/>
      <c r="EV98" s="116"/>
      <c r="EW98" s="116"/>
      <c r="EX98" s="116"/>
      <c r="EY98" s="116"/>
      <c r="EZ98" s="116"/>
      <c r="FA98" s="116"/>
      <c r="FB98" s="116"/>
      <c r="FC98" s="116"/>
      <c r="FD98" s="116"/>
      <c r="FE98" s="116"/>
      <c r="FF98" s="116"/>
      <c r="FG98" s="116"/>
      <c r="FH98" s="116"/>
      <c r="FI98" s="116"/>
      <c r="FJ98" s="116"/>
      <c r="FK98" s="116"/>
      <c r="FL98" s="116"/>
      <c r="FM98" s="116"/>
      <c r="FN98" s="116"/>
      <c r="FO98" s="116"/>
      <c r="FP98" s="116"/>
      <c r="FQ98" s="116"/>
      <c r="FR98" s="116"/>
      <c r="FS98" s="116"/>
      <c r="FT98" s="116"/>
      <c r="FU98" s="116"/>
      <c r="FV98" s="116"/>
      <c r="FW98" s="116"/>
      <c r="FX98" s="116"/>
      <c r="FY98" s="116"/>
      <c r="FZ98" s="116"/>
      <c r="GA98" s="116"/>
      <c r="GB98" s="116"/>
      <c r="GC98" s="116"/>
      <c r="GD98" s="116"/>
      <c r="GE98" s="116"/>
      <c r="GF98" s="116"/>
      <c r="GG98" s="116"/>
      <c r="GH98" s="116"/>
      <c r="GI98" s="116"/>
    </row>
    <row r="99" spans="1:191" s="117" customFormat="1" ht="18.75" customHeight="1">
      <c r="A99" s="66" t="s">
        <v>59</v>
      </c>
      <c r="B99" s="67" t="s">
        <v>324</v>
      </c>
      <c r="C99" s="68">
        <v>50750000</v>
      </c>
      <c r="D99" s="110" t="s">
        <v>300</v>
      </c>
      <c r="E99" s="106"/>
      <c r="F99" s="105"/>
      <c r="G99" s="132">
        <v>425119</v>
      </c>
      <c r="H99" s="132" t="s">
        <v>91</v>
      </c>
      <c r="I99" s="132" t="s">
        <v>158</v>
      </c>
      <c r="J99" s="132" t="s">
        <v>139</v>
      </c>
      <c r="K99" s="132" t="s">
        <v>162</v>
      </c>
      <c r="L99" s="173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  <c r="DK99" s="116"/>
      <c r="DL99" s="116"/>
      <c r="DM99" s="116"/>
      <c r="DN99" s="116"/>
      <c r="DO99" s="116"/>
      <c r="DP99" s="116"/>
      <c r="DQ99" s="116"/>
      <c r="DR99" s="116"/>
      <c r="DS99" s="116"/>
      <c r="DT99" s="116"/>
      <c r="DU99" s="116"/>
      <c r="DV99" s="116"/>
      <c r="DW99" s="116"/>
      <c r="DX99" s="116"/>
      <c r="DY99" s="116"/>
      <c r="DZ99" s="116"/>
      <c r="EA99" s="116"/>
      <c r="EB99" s="116"/>
      <c r="EC99" s="116"/>
      <c r="ED99" s="116"/>
      <c r="EE99" s="116"/>
      <c r="EF99" s="116"/>
      <c r="EG99" s="116"/>
      <c r="EH99" s="116"/>
      <c r="EI99" s="116"/>
      <c r="EJ99" s="116"/>
      <c r="EK99" s="116"/>
      <c r="EL99" s="116"/>
      <c r="EM99" s="116"/>
      <c r="EN99" s="116"/>
      <c r="EO99" s="116"/>
      <c r="EP99" s="116"/>
      <c r="EQ99" s="116"/>
      <c r="ER99" s="116"/>
      <c r="ES99" s="116"/>
      <c r="ET99" s="116"/>
      <c r="EU99" s="116"/>
      <c r="EV99" s="116"/>
      <c r="EW99" s="116"/>
      <c r="EX99" s="116"/>
      <c r="EY99" s="116"/>
      <c r="EZ99" s="116"/>
      <c r="FA99" s="116"/>
      <c r="FB99" s="116"/>
      <c r="FC99" s="116"/>
      <c r="FD99" s="116"/>
      <c r="FE99" s="116"/>
      <c r="FF99" s="116"/>
      <c r="FG99" s="116"/>
      <c r="FH99" s="116"/>
      <c r="FI99" s="116"/>
      <c r="FJ99" s="116"/>
      <c r="FK99" s="116"/>
      <c r="FL99" s="116"/>
      <c r="FM99" s="116"/>
      <c r="FN99" s="116"/>
      <c r="FO99" s="116"/>
      <c r="FP99" s="116"/>
      <c r="FQ99" s="116"/>
      <c r="FR99" s="116"/>
      <c r="FS99" s="116"/>
      <c r="FT99" s="116"/>
      <c r="FU99" s="116"/>
      <c r="FV99" s="116"/>
      <c r="FW99" s="116"/>
      <c r="FX99" s="116"/>
      <c r="FY99" s="116"/>
      <c r="FZ99" s="116"/>
      <c r="GA99" s="116"/>
      <c r="GB99" s="116"/>
      <c r="GC99" s="116"/>
      <c r="GD99" s="116"/>
      <c r="GE99" s="116"/>
      <c r="GF99" s="116"/>
      <c r="GG99" s="116"/>
      <c r="GH99" s="116"/>
      <c r="GI99" s="116"/>
    </row>
    <row r="100" spans="1:191" s="117" customFormat="1" ht="18.75" customHeight="1">
      <c r="A100" s="73"/>
      <c r="B100" s="74"/>
      <c r="C100" s="75"/>
      <c r="D100" s="76">
        <v>500000</v>
      </c>
      <c r="E100" s="77" t="s">
        <v>241</v>
      </c>
      <c r="F100" s="105"/>
      <c r="G100" s="134"/>
      <c r="H100" s="134"/>
      <c r="I100" s="134"/>
      <c r="J100" s="134"/>
      <c r="K100" s="134"/>
      <c r="L100" s="173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  <c r="DK100" s="116"/>
      <c r="DL100" s="116"/>
      <c r="DM100" s="116"/>
      <c r="DN100" s="116"/>
      <c r="DO100" s="116"/>
      <c r="DP100" s="116"/>
      <c r="DQ100" s="116"/>
      <c r="DR100" s="116"/>
      <c r="DS100" s="116"/>
      <c r="DT100" s="116"/>
      <c r="DU100" s="116"/>
      <c r="DV100" s="116"/>
      <c r="DW100" s="116"/>
      <c r="DX100" s="116"/>
      <c r="DY100" s="116"/>
      <c r="DZ100" s="116"/>
      <c r="EA100" s="116"/>
      <c r="EB100" s="116"/>
      <c r="EC100" s="116"/>
      <c r="ED100" s="116"/>
      <c r="EE100" s="116"/>
      <c r="EF100" s="116"/>
      <c r="EG100" s="116"/>
      <c r="EH100" s="116"/>
      <c r="EI100" s="116"/>
      <c r="EJ100" s="116"/>
      <c r="EK100" s="116"/>
      <c r="EL100" s="116"/>
      <c r="EM100" s="116"/>
      <c r="EN100" s="116"/>
      <c r="EO100" s="116"/>
      <c r="EP100" s="116"/>
      <c r="EQ100" s="116"/>
      <c r="ER100" s="116"/>
      <c r="ES100" s="116"/>
      <c r="ET100" s="116"/>
      <c r="EU100" s="116"/>
      <c r="EV100" s="116"/>
      <c r="EW100" s="116"/>
      <c r="EX100" s="116"/>
      <c r="EY100" s="116"/>
      <c r="EZ100" s="116"/>
      <c r="FA100" s="116"/>
      <c r="FB100" s="116"/>
      <c r="FC100" s="116"/>
      <c r="FD100" s="116"/>
      <c r="FE100" s="116"/>
      <c r="FF100" s="116"/>
      <c r="FG100" s="116"/>
      <c r="FH100" s="116"/>
      <c r="FI100" s="116"/>
      <c r="FJ100" s="116"/>
      <c r="FK100" s="116"/>
      <c r="FL100" s="116"/>
      <c r="FM100" s="116"/>
      <c r="FN100" s="116"/>
      <c r="FO100" s="116"/>
      <c r="FP100" s="116"/>
      <c r="FQ100" s="116"/>
      <c r="FR100" s="116"/>
      <c r="FS100" s="116"/>
      <c r="FT100" s="116"/>
      <c r="FU100" s="116"/>
      <c r="FV100" s="116"/>
      <c r="FW100" s="116"/>
      <c r="FX100" s="116"/>
      <c r="FY100" s="116"/>
      <c r="FZ100" s="116"/>
      <c r="GA100" s="116"/>
      <c r="GB100" s="116"/>
      <c r="GC100" s="116"/>
      <c r="GD100" s="116"/>
      <c r="GE100" s="116"/>
      <c r="GF100" s="116"/>
      <c r="GG100" s="116"/>
      <c r="GH100" s="116"/>
      <c r="GI100" s="116"/>
    </row>
    <row r="101" spans="1:191" s="117" customFormat="1" ht="21.75" customHeight="1">
      <c r="A101" s="79"/>
      <c r="B101" s="80"/>
      <c r="C101" s="81"/>
      <c r="D101" s="76">
        <v>2500000</v>
      </c>
      <c r="E101" s="77" t="s">
        <v>244</v>
      </c>
      <c r="F101" s="105"/>
      <c r="G101" s="136"/>
      <c r="H101" s="136"/>
      <c r="I101" s="136"/>
      <c r="J101" s="136"/>
      <c r="K101" s="136"/>
      <c r="L101" s="173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  <c r="DK101" s="116"/>
      <c r="DL101" s="116"/>
      <c r="DM101" s="116"/>
      <c r="DN101" s="116"/>
      <c r="DO101" s="116"/>
      <c r="DP101" s="116"/>
      <c r="DQ101" s="116"/>
      <c r="DR101" s="116"/>
      <c r="DS101" s="116"/>
      <c r="DT101" s="116"/>
      <c r="DU101" s="116"/>
      <c r="DV101" s="116"/>
      <c r="DW101" s="116"/>
      <c r="DX101" s="116"/>
      <c r="DY101" s="116"/>
      <c r="DZ101" s="116"/>
      <c r="EA101" s="116"/>
      <c r="EB101" s="116"/>
      <c r="EC101" s="116"/>
      <c r="ED101" s="116"/>
      <c r="EE101" s="116"/>
      <c r="EF101" s="116"/>
      <c r="EG101" s="116"/>
      <c r="EH101" s="116"/>
      <c r="EI101" s="116"/>
      <c r="EJ101" s="116"/>
      <c r="EK101" s="116"/>
      <c r="EL101" s="116"/>
      <c r="EM101" s="116"/>
      <c r="EN101" s="116"/>
      <c r="EO101" s="116"/>
      <c r="EP101" s="116"/>
      <c r="EQ101" s="116"/>
      <c r="ER101" s="116"/>
      <c r="ES101" s="116"/>
      <c r="ET101" s="116"/>
      <c r="EU101" s="116"/>
      <c r="EV101" s="116"/>
      <c r="EW101" s="116"/>
      <c r="EX101" s="116"/>
      <c r="EY101" s="116"/>
      <c r="EZ101" s="116"/>
      <c r="FA101" s="116"/>
      <c r="FB101" s="116"/>
      <c r="FC101" s="116"/>
      <c r="FD101" s="116"/>
      <c r="FE101" s="116"/>
      <c r="FF101" s="116"/>
      <c r="FG101" s="116"/>
      <c r="FH101" s="116"/>
      <c r="FI101" s="116"/>
      <c r="FJ101" s="116"/>
      <c r="FK101" s="116"/>
      <c r="FL101" s="116"/>
      <c r="FM101" s="116"/>
      <c r="FN101" s="116"/>
      <c r="FO101" s="116"/>
      <c r="FP101" s="116"/>
      <c r="FQ101" s="116"/>
      <c r="FR101" s="116"/>
      <c r="FS101" s="116"/>
      <c r="FT101" s="116"/>
      <c r="FU101" s="116"/>
      <c r="FV101" s="116"/>
      <c r="FW101" s="116"/>
      <c r="FX101" s="116"/>
      <c r="FY101" s="116"/>
      <c r="FZ101" s="116"/>
      <c r="GA101" s="116"/>
      <c r="GB101" s="116"/>
      <c r="GC101" s="116"/>
      <c r="GD101" s="116"/>
      <c r="GE101" s="116"/>
      <c r="GF101" s="116"/>
      <c r="GG101" s="116"/>
      <c r="GH101" s="116"/>
      <c r="GI101" s="116"/>
    </row>
    <row r="102" spans="1:191" s="117" customFormat="1" ht="18" customHeight="1">
      <c r="A102" s="66" t="s">
        <v>298</v>
      </c>
      <c r="B102" s="177" t="s">
        <v>327</v>
      </c>
      <c r="C102" s="68">
        <v>42512000</v>
      </c>
      <c r="D102" s="108" t="s">
        <v>328</v>
      </c>
      <c r="E102" s="119"/>
      <c r="F102" s="105"/>
      <c r="G102" s="178">
        <v>425119</v>
      </c>
      <c r="H102" s="132" t="s">
        <v>163</v>
      </c>
      <c r="I102" s="132" t="s">
        <v>158</v>
      </c>
      <c r="J102" s="132" t="s">
        <v>159</v>
      </c>
      <c r="K102" s="132" t="s">
        <v>161</v>
      </c>
      <c r="L102" s="173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  <c r="DK102" s="116"/>
      <c r="DL102" s="116"/>
      <c r="DM102" s="116"/>
      <c r="DN102" s="116"/>
      <c r="DO102" s="116"/>
      <c r="DP102" s="116"/>
      <c r="DQ102" s="116"/>
      <c r="DR102" s="116"/>
      <c r="DS102" s="116"/>
      <c r="DT102" s="116"/>
      <c r="DU102" s="116"/>
      <c r="DV102" s="116"/>
      <c r="DW102" s="116"/>
      <c r="DX102" s="116"/>
      <c r="DY102" s="116"/>
      <c r="DZ102" s="116"/>
      <c r="EA102" s="116"/>
      <c r="EB102" s="116"/>
      <c r="EC102" s="116"/>
      <c r="ED102" s="116"/>
      <c r="EE102" s="116"/>
      <c r="EF102" s="116"/>
      <c r="EG102" s="116"/>
      <c r="EH102" s="116"/>
      <c r="EI102" s="116"/>
      <c r="EJ102" s="116"/>
      <c r="EK102" s="116"/>
      <c r="EL102" s="116"/>
      <c r="EM102" s="116"/>
      <c r="EN102" s="116"/>
      <c r="EO102" s="116"/>
      <c r="EP102" s="116"/>
      <c r="EQ102" s="116"/>
      <c r="ER102" s="116"/>
      <c r="ES102" s="116"/>
      <c r="ET102" s="116"/>
      <c r="EU102" s="116"/>
      <c r="EV102" s="116"/>
      <c r="EW102" s="116"/>
      <c r="EX102" s="116"/>
      <c r="EY102" s="116"/>
      <c r="EZ102" s="116"/>
      <c r="FA102" s="116"/>
      <c r="FB102" s="116"/>
      <c r="FC102" s="116"/>
      <c r="FD102" s="116"/>
      <c r="FE102" s="116"/>
      <c r="FF102" s="116"/>
      <c r="FG102" s="116"/>
      <c r="FH102" s="116"/>
      <c r="FI102" s="116"/>
      <c r="FJ102" s="116"/>
      <c r="FK102" s="116"/>
      <c r="FL102" s="116"/>
      <c r="FM102" s="116"/>
      <c r="FN102" s="116"/>
      <c r="FO102" s="116"/>
      <c r="FP102" s="116"/>
      <c r="FQ102" s="116"/>
      <c r="FR102" s="116"/>
      <c r="FS102" s="116"/>
      <c r="FT102" s="116"/>
      <c r="FU102" s="116"/>
      <c r="FV102" s="116"/>
      <c r="FW102" s="116"/>
      <c r="FX102" s="116"/>
      <c r="FY102" s="116"/>
      <c r="FZ102" s="116"/>
      <c r="GA102" s="116"/>
      <c r="GB102" s="116"/>
      <c r="GC102" s="116"/>
      <c r="GD102" s="116"/>
      <c r="GE102" s="116"/>
      <c r="GF102" s="116"/>
      <c r="GG102" s="116"/>
      <c r="GH102" s="116"/>
      <c r="GI102" s="116"/>
    </row>
    <row r="103" spans="1:191" s="117" customFormat="1" ht="18" customHeight="1">
      <c r="A103" s="73"/>
      <c r="B103" s="179"/>
      <c r="C103" s="75"/>
      <c r="D103" s="110">
        <v>216666.67</v>
      </c>
      <c r="E103" s="180" t="s">
        <v>241</v>
      </c>
      <c r="F103" s="105"/>
      <c r="G103" s="181"/>
      <c r="H103" s="134"/>
      <c r="I103" s="134"/>
      <c r="J103" s="134"/>
      <c r="K103" s="134"/>
      <c r="L103" s="173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  <c r="DK103" s="116"/>
      <c r="DL103" s="116"/>
      <c r="DM103" s="116"/>
      <c r="DN103" s="116"/>
      <c r="DO103" s="116"/>
      <c r="DP103" s="116"/>
      <c r="DQ103" s="116"/>
      <c r="DR103" s="116"/>
      <c r="DS103" s="116"/>
      <c r="DT103" s="116"/>
      <c r="DU103" s="116"/>
      <c r="DV103" s="116"/>
      <c r="DW103" s="116"/>
      <c r="DX103" s="116"/>
      <c r="DY103" s="116"/>
      <c r="DZ103" s="116"/>
      <c r="EA103" s="116"/>
      <c r="EB103" s="116"/>
      <c r="EC103" s="116"/>
      <c r="ED103" s="116"/>
      <c r="EE103" s="116"/>
      <c r="EF103" s="116"/>
      <c r="EG103" s="116"/>
      <c r="EH103" s="116"/>
      <c r="EI103" s="116"/>
      <c r="EJ103" s="116"/>
      <c r="EK103" s="116"/>
      <c r="EL103" s="116"/>
      <c r="EM103" s="116"/>
      <c r="EN103" s="116"/>
      <c r="EO103" s="116"/>
      <c r="EP103" s="116"/>
      <c r="EQ103" s="116"/>
      <c r="ER103" s="116"/>
      <c r="ES103" s="116"/>
      <c r="ET103" s="116"/>
      <c r="EU103" s="116"/>
      <c r="EV103" s="116"/>
      <c r="EW103" s="116"/>
      <c r="EX103" s="116"/>
      <c r="EY103" s="116"/>
      <c r="EZ103" s="116"/>
      <c r="FA103" s="116"/>
      <c r="FB103" s="116"/>
      <c r="FC103" s="116"/>
      <c r="FD103" s="116"/>
      <c r="FE103" s="116"/>
      <c r="FF103" s="116"/>
      <c r="FG103" s="116"/>
      <c r="FH103" s="116"/>
      <c r="FI103" s="116"/>
      <c r="FJ103" s="116"/>
      <c r="FK103" s="116"/>
      <c r="FL103" s="116"/>
      <c r="FM103" s="116"/>
      <c r="FN103" s="116"/>
      <c r="FO103" s="116"/>
      <c r="FP103" s="116"/>
      <c r="FQ103" s="116"/>
      <c r="FR103" s="116"/>
      <c r="FS103" s="116"/>
      <c r="FT103" s="116"/>
      <c r="FU103" s="116"/>
      <c r="FV103" s="116"/>
      <c r="FW103" s="116"/>
      <c r="FX103" s="116"/>
      <c r="FY103" s="116"/>
      <c r="FZ103" s="116"/>
      <c r="GA103" s="116"/>
      <c r="GB103" s="116"/>
      <c r="GC103" s="116"/>
      <c r="GD103" s="116"/>
      <c r="GE103" s="116"/>
      <c r="GF103" s="116"/>
      <c r="GG103" s="116"/>
      <c r="GH103" s="116"/>
      <c r="GI103" s="116"/>
    </row>
    <row r="104" spans="1:191" s="117" customFormat="1" ht="18" customHeight="1">
      <c r="A104" s="79"/>
      <c r="B104" s="182"/>
      <c r="C104" s="81"/>
      <c r="D104" s="112">
        <v>433333.33</v>
      </c>
      <c r="E104" s="180" t="s">
        <v>242</v>
      </c>
      <c r="F104" s="105"/>
      <c r="G104" s="183"/>
      <c r="H104" s="136"/>
      <c r="I104" s="136"/>
      <c r="J104" s="136"/>
      <c r="K104" s="136"/>
      <c r="L104" s="173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  <c r="DK104" s="116"/>
      <c r="DL104" s="116"/>
      <c r="DM104" s="116"/>
      <c r="DN104" s="116"/>
      <c r="DO104" s="116"/>
      <c r="DP104" s="116"/>
      <c r="DQ104" s="116"/>
      <c r="DR104" s="116"/>
      <c r="DS104" s="116"/>
      <c r="DT104" s="116"/>
      <c r="DU104" s="116"/>
      <c r="DV104" s="116"/>
      <c r="DW104" s="116"/>
      <c r="DX104" s="116"/>
      <c r="DY104" s="116"/>
      <c r="DZ104" s="116"/>
      <c r="EA104" s="116"/>
      <c r="EB104" s="116"/>
      <c r="EC104" s="116"/>
      <c r="ED104" s="116"/>
      <c r="EE104" s="116"/>
      <c r="EF104" s="116"/>
      <c r="EG104" s="116"/>
      <c r="EH104" s="116"/>
      <c r="EI104" s="116"/>
      <c r="EJ104" s="116"/>
      <c r="EK104" s="116"/>
      <c r="EL104" s="116"/>
      <c r="EM104" s="116"/>
      <c r="EN104" s="116"/>
      <c r="EO104" s="116"/>
      <c r="EP104" s="116"/>
      <c r="EQ104" s="116"/>
      <c r="ER104" s="116"/>
      <c r="ES104" s="116"/>
      <c r="ET104" s="116"/>
      <c r="EU104" s="116"/>
      <c r="EV104" s="116"/>
      <c r="EW104" s="116"/>
      <c r="EX104" s="116"/>
      <c r="EY104" s="116"/>
      <c r="EZ104" s="116"/>
      <c r="FA104" s="116"/>
      <c r="FB104" s="116"/>
      <c r="FC104" s="116"/>
      <c r="FD104" s="116"/>
      <c r="FE104" s="116"/>
      <c r="FF104" s="116"/>
      <c r="FG104" s="116"/>
      <c r="FH104" s="116"/>
      <c r="FI104" s="116"/>
      <c r="FJ104" s="116"/>
      <c r="FK104" s="116"/>
      <c r="FL104" s="116"/>
      <c r="FM104" s="116"/>
      <c r="FN104" s="116"/>
      <c r="FO104" s="116"/>
      <c r="FP104" s="116"/>
      <c r="FQ104" s="116"/>
      <c r="FR104" s="116"/>
      <c r="FS104" s="116"/>
      <c r="FT104" s="116"/>
      <c r="FU104" s="116"/>
      <c r="FV104" s="116"/>
      <c r="FW104" s="116"/>
      <c r="FX104" s="116"/>
      <c r="FY104" s="116"/>
      <c r="FZ104" s="116"/>
      <c r="GA104" s="116"/>
      <c r="GB104" s="116"/>
      <c r="GC104" s="116"/>
      <c r="GD104" s="116"/>
      <c r="GE104" s="116"/>
      <c r="GF104" s="116"/>
      <c r="GG104" s="116"/>
      <c r="GH104" s="116"/>
      <c r="GI104" s="116"/>
    </row>
    <row r="105" spans="1:191" s="117" customFormat="1" ht="27" customHeight="1">
      <c r="A105" s="41" t="s">
        <v>14</v>
      </c>
      <c r="B105" s="42" t="s">
        <v>235</v>
      </c>
      <c r="C105" s="101"/>
      <c r="D105" s="102">
        <f>D112+D115+D118+D124+D127+D131+D134</f>
        <v>9501342.67</v>
      </c>
      <c r="E105" s="103" t="s">
        <v>253</v>
      </c>
      <c r="F105" s="105"/>
      <c r="G105" s="42">
        <v>425200</v>
      </c>
      <c r="H105" s="42"/>
      <c r="I105" s="132"/>
      <c r="J105" s="132"/>
      <c r="K105" s="132"/>
      <c r="L105" s="173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  <c r="DK105" s="116"/>
      <c r="DL105" s="116"/>
      <c r="DM105" s="116"/>
      <c r="DN105" s="116"/>
      <c r="DO105" s="116"/>
      <c r="DP105" s="116"/>
      <c r="DQ105" s="116"/>
      <c r="DR105" s="116"/>
      <c r="DS105" s="116"/>
      <c r="DT105" s="116"/>
      <c r="DU105" s="116"/>
      <c r="DV105" s="116"/>
      <c r="DW105" s="116"/>
      <c r="DX105" s="116"/>
      <c r="DY105" s="116"/>
      <c r="DZ105" s="116"/>
      <c r="EA105" s="116"/>
      <c r="EB105" s="116"/>
      <c r="EC105" s="116"/>
      <c r="ED105" s="116"/>
      <c r="EE105" s="116"/>
      <c r="EF105" s="116"/>
      <c r="EG105" s="116"/>
      <c r="EH105" s="116"/>
      <c r="EI105" s="116"/>
      <c r="EJ105" s="116"/>
      <c r="EK105" s="116"/>
      <c r="EL105" s="116"/>
      <c r="EM105" s="116"/>
      <c r="EN105" s="116"/>
      <c r="EO105" s="116"/>
      <c r="EP105" s="116"/>
      <c r="EQ105" s="116"/>
      <c r="ER105" s="116"/>
      <c r="ES105" s="116"/>
      <c r="ET105" s="116"/>
      <c r="EU105" s="116"/>
      <c r="EV105" s="116"/>
      <c r="EW105" s="116"/>
      <c r="EX105" s="116"/>
      <c r="EY105" s="116"/>
      <c r="EZ105" s="116"/>
      <c r="FA105" s="116"/>
      <c r="FB105" s="116"/>
      <c r="FC105" s="116"/>
      <c r="FD105" s="116"/>
      <c r="FE105" s="116"/>
      <c r="FF105" s="116"/>
      <c r="FG105" s="116"/>
      <c r="FH105" s="116"/>
      <c r="FI105" s="116"/>
      <c r="FJ105" s="116"/>
      <c r="FK105" s="116"/>
      <c r="FL105" s="116"/>
      <c r="FM105" s="116"/>
      <c r="FN105" s="116"/>
      <c r="FO105" s="116"/>
      <c r="FP105" s="116"/>
      <c r="FQ105" s="116"/>
      <c r="FR105" s="116"/>
      <c r="FS105" s="116"/>
      <c r="FT105" s="116"/>
      <c r="FU105" s="116"/>
      <c r="FV105" s="116"/>
      <c r="FW105" s="116"/>
      <c r="FX105" s="116"/>
      <c r="FY105" s="116"/>
      <c r="FZ105" s="116"/>
      <c r="GA105" s="116"/>
      <c r="GB105" s="116"/>
      <c r="GC105" s="116"/>
      <c r="GD105" s="116"/>
      <c r="GE105" s="116"/>
      <c r="GF105" s="116"/>
      <c r="GG105" s="116"/>
      <c r="GH105" s="116"/>
      <c r="GI105" s="116"/>
    </row>
    <row r="106" spans="1:191" s="117" customFormat="1" ht="27" customHeight="1">
      <c r="A106" s="53"/>
      <c r="B106" s="54"/>
      <c r="C106" s="55"/>
      <c r="D106" s="44">
        <f>D109+D113+D116+D119+D121+D125+D128+D129+D132+D135</f>
        <v>16020657.33</v>
      </c>
      <c r="E106" s="45" t="s">
        <v>244</v>
      </c>
      <c r="F106" s="105"/>
      <c r="G106" s="54"/>
      <c r="H106" s="54"/>
      <c r="I106" s="134"/>
      <c r="J106" s="134"/>
      <c r="K106" s="134"/>
      <c r="L106" s="173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  <c r="DK106" s="116"/>
      <c r="DL106" s="116"/>
      <c r="DM106" s="116"/>
      <c r="DN106" s="116"/>
      <c r="DO106" s="116"/>
      <c r="DP106" s="116"/>
      <c r="DQ106" s="116"/>
      <c r="DR106" s="116"/>
      <c r="DS106" s="116"/>
      <c r="DT106" s="116"/>
      <c r="DU106" s="116"/>
      <c r="DV106" s="116"/>
      <c r="DW106" s="116"/>
      <c r="DX106" s="116"/>
      <c r="DY106" s="116"/>
      <c r="DZ106" s="116"/>
      <c r="EA106" s="116"/>
      <c r="EB106" s="116"/>
      <c r="EC106" s="116"/>
      <c r="ED106" s="116"/>
      <c r="EE106" s="116"/>
      <c r="EF106" s="116"/>
      <c r="EG106" s="116"/>
      <c r="EH106" s="116"/>
      <c r="EI106" s="116"/>
      <c r="EJ106" s="116"/>
      <c r="EK106" s="116"/>
      <c r="EL106" s="116"/>
      <c r="EM106" s="116"/>
      <c r="EN106" s="116"/>
      <c r="EO106" s="116"/>
      <c r="EP106" s="116"/>
      <c r="EQ106" s="116"/>
      <c r="ER106" s="116"/>
      <c r="ES106" s="116"/>
      <c r="ET106" s="116"/>
      <c r="EU106" s="116"/>
      <c r="EV106" s="116"/>
      <c r="EW106" s="116"/>
      <c r="EX106" s="116"/>
      <c r="EY106" s="116"/>
      <c r="EZ106" s="116"/>
      <c r="FA106" s="116"/>
      <c r="FB106" s="116"/>
      <c r="FC106" s="116"/>
      <c r="FD106" s="116"/>
      <c r="FE106" s="116"/>
      <c r="FF106" s="116"/>
      <c r="FG106" s="116"/>
      <c r="FH106" s="116"/>
      <c r="FI106" s="116"/>
      <c r="FJ106" s="116"/>
      <c r="FK106" s="116"/>
      <c r="FL106" s="116"/>
      <c r="FM106" s="116"/>
      <c r="FN106" s="116"/>
      <c r="FO106" s="116"/>
      <c r="FP106" s="116"/>
      <c r="FQ106" s="116"/>
      <c r="FR106" s="116"/>
      <c r="FS106" s="116"/>
      <c r="FT106" s="116"/>
      <c r="FU106" s="116"/>
      <c r="FV106" s="116"/>
      <c r="FW106" s="116"/>
      <c r="FX106" s="116"/>
      <c r="FY106" s="116"/>
      <c r="FZ106" s="116"/>
      <c r="GA106" s="116"/>
      <c r="GB106" s="116"/>
      <c r="GC106" s="116"/>
      <c r="GD106" s="116"/>
      <c r="GE106" s="116"/>
      <c r="GF106" s="116"/>
      <c r="GG106" s="116"/>
      <c r="GH106" s="116"/>
      <c r="GI106" s="116"/>
    </row>
    <row r="107" spans="1:191" s="117" customFormat="1" ht="27" customHeight="1">
      <c r="A107" s="60"/>
      <c r="B107" s="61"/>
      <c r="C107" s="62"/>
      <c r="D107" s="44">
        <f>D110+D122</f>
        <v>1498000</v>
      </c>
      <c r="E107" s="45" t="s">
        <v>243</v>
      </c>
      <c r="F107" s="105"/>
      <c r="G107" s="61"/>
      <c r="H107" s="61"/>
      <c r="I107" s="136"/>
      <c r="J107" s="136"/>
      <c r="K107" s="136"/>
      <c r="L107" s="173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  <c r="DK107" s="116"/>
      <c r="DL107" s="116"/>
      <c r="DM107" s="116"/>
      <c r="DN107" s="116"/>
      <c r="DO107" s="116"/>
      <c r="DP107" s="116"/>
      <c r="DQ107" s="116"/>
      <c r="DR107" s="116"/>
      <c r="DS107" s="116"/>
      <c r="DT107" s="116"/>
      <c r="DU107" s="116"/>
      <c r="DV107" s="116"/>
      <c r="DW107" s="116"/>
      <c r="DX107" s="116"/>
      <c r="DY107" s="116"/>
      <c r="DZ107" s="116"/>
      <c r="EA107" s="116"/>
      <c r="EB107" s="116"/>
      <c r="EC107" s="116"/>
      <c r="ED107" s="116"/>
      <c r="EE107" s="116"/>
      <c r="EF107" s="116"/>
      <c r="EG107" s="116"/>
      <c r="EH107" s="116"/>
      <c r="EI107" s="116"/>
      <c r="EJ107" s="116"/>
      <c r="EK107" s="116"/>
      <c r="EL107" s="116"/>
      <c r="EM107" s="116"/>
      <c r="EN107" s="116"/>
      <c r="EO107" s="116"/>
      <c r="EP107" s="116"/>
      <c r="EQ107" s="116"/>
      <c r="ER107" s="116"/>
      <c r="ES107" s="116"/>
      <c r="ET107" s="116"/>
      <c r="EU107" s="116"/>
      <c r="EV107" s="116"/>
      <c r="EW107" s="116"/>
      <c r="EX107" s="116"/>
      <c r="EY107" s="116"/>
      <c r="EZ107" s="116"/>
      <c r="FA107" s="116"/>
      <c r="FB107" s="116"/>
      <c r="FC107" s="116"/>
      <c r="FD107" s="116"/>
      <c r="FE107" s="116"/>
      <c r="FF107" s="116"/>
      <c r="FG107" s="116"/>
      <c r="FH107" s="116"/>
      <c r="FI107" s="116"/>
      <c r="FJ107" s="116"/>
      <c r="FK107" s="116"/>
      <c r="FL107" s="116"/>
      <c r="FM107" s="116"/>
      <c r="FN107" s="116"/>
      <c r="FO107" s="116"/>
      <c r="FP107" s="116"/>
      <c r="FQ107" s="116"/>
      <c r="FR107" s="116"/>
      <c r="FS107" s="116"/>
      <c r="FT107" s="116"/>
      <c r="FU107" s="116"/>
      <c r="FV107" s="116"/>
      <c r="FW107" s="116"/>
      <c r="FX107" s="116"/>
      <c r="FY107" s="116"/>
      <c r="FZ107" s="116"/>
      <c r="GA107" s="116"/>
      <c r="GB107" s="116"/>
      <c r="GC107" s="116"/>
      <c r="GD107" s="116"/>
      <c r="GE107" s="116"/>
      <c r="GF107" s="116"/>
      <c r="GG107" s="116"/>
      <c r="GH107" s="116"/>
      <c r="GI107" s="116"/>
    </row>
    <row r="108" spans="1:12" ht="18.75" customHeight="1">
      <c r="A108" s="66" t="s">
        <v>54</v>
      </c>
      <c r="B108" s="131" t="s">
        <v>227</v>
      </c>
      <c r="C108" s="68">
        <v>34110000</v>
      </c>
      <c r="D108" s="69" t="s">
        <v>261</v>
      </c>
      <c r="E108" s="106"/>
      <c r="F108" s="105"/>
      <c r="G108" s="132">
        <v>425210</v>
      </c>
      <c r="H108" s="132" t="s">
        <v>91</v>
      </c>
      <c r="I108" s="132" t="s">
        <v>137</v>
      </c>
      <c r="J108" s="132" t="s">
        <v>144</v>
      </c>
      <c r="K108" s="132" t="s">
        <v>176</v>
      </c>
      <c r="L108" s="173"/>
    </row>
    <row r="109" spans="1:12" ht="18.75" customHeight="1">
      <c r="A109" s="73"/>
      <c r="B109" s="133"/>
      <c r="C109" s="75"/>
      <c r="D109" s="76">
        <v>5200000</v>
      </c>
      <c r="E109" s="77" t="s">
        <v>244</v>
      </c>
      <c r="F109" s="105"/>
      <c r="G109" s="134"/>
      <c r="H109" s="134"/>
      <c r="I109" s="134"/>
      <c r="J109" s="134"/>
      <c r="K109" s="134"/>
      <c r="L109" s="173"/>
    </row>
    <row r="110" spans="1:12" ht="18.75" customHeight="1">
      <c r="A110" s="79"/>
      <c r="B110" s="135"/>
      <c r="C110" s="81"/>
      <c r="D110" s="76">
        <v>1300000</v>
      </c>
      <c r="E110" s="77" t="s">
        <v>243</v>
      </c>
      <c r="F110" s="105"/>
      <c r="G110" s="136"/>
      <c r="H110" s="136"/>
      <c r="I110" s="136"/>
      <c r="J110" s="136"/>
      <c r="K110" s="136"/>
      <c r="L110" s="173"/>
    </row>
    <row r="111" spans="1:12" ht="21.75" customHeight="1">
      <c r="A111" s="66" t="s">
        <v>211</v>
      </c>
      <c r="B111" s="131" t="s">
        <v>228</v>
      </c>
      <c r="C111" s="132">
        <v>34110000</v>
      </c>
      <c r="D111" s="69" t="s">
        <v>308</v>
      </c>
      <c r="E111" s="106"/>
      <c r="F111" s="105"/>
      <c r="G111" s="132">
        <v>425210</v>
      </c>
      <c r="H111" s="132" t="s">
        <v>91</v>
      </c>
      <c r="I111" s="132" t="s">
        <v>135</v>
      </c>
      <c r="J111" s="132" t="s">
        <v>133</v>
      </c>
      <c r="K111" s="132" t="s">
        <v>134</v>
      </c>
      <c r="L111" s="173"/>
    </row>
    <row r="112" spans="1:12" ht="21.75" customHeight="1">
      <c r="A112" s="73"/>
      <c r="B112" s="133"/>
      <c r="C112" s="134"/>
      <c r="D112" s="76">
        <v>375000</v>
      </c>
      <c r="E112" s="77" t="s">
        <v>241</v>
      </c>
      <c r="F112" s="105"/>
      <c r="G112" s="134"/>
      <c r="H112" s="134"/>
      <c r="I112" s="134"/>
      <c r="J112" s="134"/>
      <c r="K112" s="134"/>
      <c r="L112" s="173"/>
    </row>
    <row r="113" spans="1:12" ht="21.75" customHeight="1">
      <c r="A113" s="79"/>
      <c r="B113" s="135"/>
      <c r="C113" s="136"/>
      <c r="D113" s="76">
        <v>375000</v>
      </c>
      <c r="E113" s="77" t="s">
        <v>244</v>
      </c>
      <c r="F113" s="105"/>
      <c r="G113" s="136"/>
      <c r="H113" s="136"/>
      <c r="I113" s="136"/>
      <c r="J113" s="136"/>
      <c r="K113" s="136"/>
      <c r="L113" s="173"/>
    </row>
    <row r="114" spans="1:12" ht="17.25" customHeight="1">
      <c r="A114" s="66" t="s">
        <v>212</v>
      </c>
      <c r="B114" s="131" t="s">
        <v>192</v>
      </c>
      <c r="C114" s="68">
        <v>5031200</v>
      </c>
      <c r="D114" s="69" t="s">
        <v>262</v>
      </c>
      <c r="E114" s="106"/>
      <c r="F114" s="105"/>
      <c r="G114" s="132">
        <v>425222</v>
      </c>
      <c r="H114" s="132" t="s">
        <v>91</v>
      </c>
      <c r="I114" s="132" t="s">
        <v>130</v>
      </c>
      <c r="J114" s="132" t="s">
        <v>133</v>
      </c>
      <c r="K114" s="132" t="s">
        <v>134</v>
      </c>
      <c r="L114" s="173"/>
    </row>
    <row r="115" spans="1:12" ht="17.25" customHeight="1">
      <c r="A115" s="73"/>
      <c r="B115" s="133"/>
      <c r="C115" s="75"/>
      <c r="D115" s="76">
        <v>500000</v>
      </c>
      <c r="E115" s="77" t="s">
        <v>241</v>
      </c>
      <c r="F115" s="105"/>
      <c r="G115" s="134"/>
      <c r="H115" s="134"/>
      <c r="I115" s="134"/>
      <c r="J115" s="134"/>
      <c r="K115" s="134"/>
      <c r="L115" s="173"/>
    </row>
    <row r="116" spans="1:12" ht="17.25" customHeight="1">
      <c r="A116" s="79"/>
      <c r="B116" s="135"/>
      <c r="C116" s="81"/>
      <c r="D116" s="76">
        <v>500000</v>
      </c>
      <c r="E116" s="77" t="s">
        <v>242</v>
      </c>
      <c r="F116" s="105"/>
      <c r="G116" s="136"/>
      <c r="H116" s="136"/>
      <c r="I116" s="136"/>
      <c r="J116" s="136"/>
      <c r="K116" s="136"/>
      <c r="L116" s="173"/>
    </row>
    <row r="117" spans="1:12" ht="18" customHeight="1">
      <c r="A117" s="66" t="s">
        <v>213</v>
      </c>
      <c r="B117" s="67" t="s">
        <v>191</v>
      </c>
      <c r="C117" s="68">
        <v>5031200</v>
      </c>
      <c r="D117" s="108" t="s">
        <v>325</v>
      </c>
      <c r="E117" s="106"/>
      <c r="F117" s="105"/>
      <c r="G117" s="132">
        <v>425222</v>
      </c>
      <c r="H117" s="132" t="s">
        <v>91</v>
      </c>
      <c r="I117" s="132" t="s">
        <v>305</v>
      </c>
      <c r="J117" s="132" t="s">
        <v>135</v>
      </c>
      <c r="K117" s="132" t="s">
        <v>136</v>
      </c>
      <c r="L117" s="173"/>
    </row>
    <row r="118" spans="1:12" ht="18" customHeight="1">
      <c r="A118" s="73"/>
      <c r="B118" s="74"/>
      <c r="C118" s="75"/>
      <c r="D118" s="110">
        <v>2887500</v>
      </c>
      <c r="E118" s="77" t="s">
        <v>241</v>
      </c>
      <c r="F118" s="105"/>
      <c r="G118" s="134"/>
      <c r="H118" s="134"/>
      <c r="I118" s="134"/>
      <c r="J118" s="134"/>
      <c r="K118" s="134"/>
      <c r="L118" s="173"/>
    </row>
    <row r="119" spans="1:12" ht="18" customHeight="1">
      <c r="A119" s="79"/>
      <c r="B119" s="80"/>
      <c r="C119" s="81"/>
      <c r="D119" s="112">
        <v>962500</v>
      </c>
      <c r="E119" s="77" t="s">
        <v>244</v>
      </c>
      <c r="F119" s="105"/>
      <c r="G119" s="136"/>
      <c r="H119" s="136"/>
      <c r="I119" s="136"/>
      <c r="J119" s="136"/>
      <c r="K119" s="136"/>
      <c r="L119" s="173"/>
    </row>
    <row r="120" spans="1:12" ht="18" customHeight="1">
      <c r="A120" s="66" t="s">
        <v>214</v>
      </c>
      <c r="B120" s="67" t="s">
        <v>75</v>
      </c>
      <c r="C120" s="68">
        <v>50000000</v>
      </c>
      <c r="D120" s="76" t="s">
        <v>264</v>
      </c>
      <c r="E120" s="106"/>
      <c r="F120" s="105"/>
      <c r="G120" s="132">
        <v>425223</v>
      </c>
      <c r="H120" s="132" t="s">
        <v>163</v>
      </c>
      <c r="I120" s="132" t="s">
        <v>139</v>
      </c>
      <c r="J120" s="132" t="s">
        <v>144</v>
      </c>
      <c r="K120" s="132" t="s">
        <v>176</v>
      </c>
      <c r="L120" s="173"/>
    </row>
    <row r="121" spans="1:12" ht="18" customHeight="1">
      <c r="A121" s="73"/>
      <c r="B121" s="74"/>
      <c r="C121" s="75"/>
      <c r="D121" s="76">
        <v>792000</v>
      </c>
      <c r="E121" s="77" t="s">
        <v>263</v>
      </c>
      <c r="F121" s="105"/>
      <c r="G121" s="134"/>
      <c r="H121" s="134"/>
      <c r="I121" s="134"/>
      <c r="J121" s="134"/>
      <c r="K121" s="134"/>
      <c r="L121" s="173"/>
    </row>
    <row r="122" spans="1:12" ht="18" customHeight="1">
      <c r="A122" s="79"/>
      <c r="B122" s="80"/>
      <c r="C122" s="81"/>
      <c r="D122" s="76">
        <v>198000</v>
      </c>
      <c r="E122" s="77" t="s">
        <v>243</v>
      </c>
      <c r="F122" s="105"/>
      <c r="G122" s="136"/>
      <c r="H122" s="136"/>
      <c r="I122" s="136"/>
      <c r="J122" s="136"/>
      <c r="K122" s="136"/>
      <c r="L122" s="173"/>
    </row>
    <row r="123" spans="1:12" ht="20.25" customHeight="1">
      <c r="A123" s="66" t="s">
        <v>96</v>
      </c>
      <c r="B123" s="67" t="s">
        <v>347</v>
      </c>
      <c r="C123" s="68">
        <v>42512200</v>
      </c>
      <c r="D123" s="108" t="s">
        <v>326</v>
      </c>
      <c r="E123" s="119"/>
      <c r="F123" s="105"/>
      <c r="G123" s="132">
        <v>425119</v>
      </c>
      <c r="H123" s="132" t="s">
        <v>163</v>
      </c>
      <c r="I123" s="132" t="s">
        <v>133</v>
      </c>
      <c r="J123" s="132" t="s">
        <v>133</v>
      </c>
      <c r="K123" s="132" t="s">
        <v>134</v>
      </c>
      <c r="L123" s="173"/>
    </row>
    <row r="124" spans="1:12" ht="20.25" customHeight="1">
      <c r="A124" s="73"/>
      <c r="B124" s="74"/>
      <c r="C124" s="75"/>
      <c r="D124" s="110">
        <v>1088842.67</v>
      </c>
      <c r="E124" s="180" t="s">
        <v>241</v>
      </c>
      <c r="F124" s="105"/>
      <c r="G124" s="134"/>
      <c r="H124" s="134"/>
      <c r="I124" s="134"/>
      <c r="J124" s="134"/>
      <c r="K124" s="134"/>
      <c r="L124" s="173"/>
    </row>
    <row r="125" spans="1:12" ht="20.25" customHeight="1">
      <c r="A125" s="79"/>
      <c r="B125" s="80"/>
      <c r="C125" s="81"/>
      <c r="D125" s="110">
        <v>1111157.33</v>
      </c>
      <c r="E125" s="180" t="s">
        <v>242</v>
      </c>
      <c r="F125" s="105"/>
      <c r="G125" s="136"/>
      <c r="H125" s="136"/>
      <c r="I125" s="136"/>
      <c r="J125" s="136"/>
      <c r="K125" s="136"/>
      <c r="L125" s="173"/>
    </row>
    <row r="126" spans="1:12" ht="23.25" customHeight="1">
      <c r="A126" s="66" t="s">
        <v>215</v>
      </c>
      <c r="B126" s="67" t="s">
        <v>121</v>
      </c>
      <c r="C126" s="68">
        <v>30121100</v>
      </c>
      <c r="D126" s="108" t="s">
        <v>265</v>
      </c>
      <c r="E126" s="119"/>
      <c r="F126" s="105"/>
      <c r="G126" s="132">
        <v>425224</v>
      </c>
      <c r="H126" s="132" t="s">
        <v>91</v>
      </c>
      <c r="I126" s="132" t="s">
        <v>130</v>
      </c>
      <c r="J126" s="132" t="s">
        <v>131</v>
      </c>
      <c r="K126" s="132" t="s">
        <v>132</v>
      </c>
      <c r="L126" s="173"/>
    </row>
    <row r="127" spans="1:12" ht="23.25" customHeight="1">
      <c r="A127" s="73"/>
      <c r="B127" s="74"/>
      <c r="C127" s="75"/>
      <c r="D127" s="110">
        <v>3500000</v>
      </c>
      <c r="E127" s="77" t="s">
        <v>241</v>
      </c>
      <c r="F127" s="105"/>
      <c r="G127" s="134"/>
      <c r="H127" s="134"/>
      <c r="I127" s="134"/>
      <c r="J127" s="134"/>
      <c r="K127" s="134"/>
      <c r="L127" s="173"/>
    </row>
    <row r="128" spans="1:12" ht="23.25" customHeight="1">
      <c r="A128" s="79"/>
      <c r="B128" s="80"/>
      <c r="C128" s="81"/>
      <c r="D128" s="110">
        <v>2500000</v>
      </c>
      <c r="E128" s="77" t="s">
        <v>244</v>
      </c>
      <c r="F128" s="105"/>
      <c r="G128" s="136"/>
      <c r="H128" s="136"/>
      <c r="I128" s="136"/>
      <c r="J128" s="136"/>
      <c r="K128" s="136"/>
      <c r="L128" s="173"/>
    </row>
    <row r="129" spans="1:12" ht="29.25" customHeight="1">
      <c r="A129" s="83" t="s">
        <v>97</v>
      </c>
      <c r="B129" s="84" t="s">
        <v>198</v>
      </c>
      <c r="C129" s="90">
        <v>50000000</v>
      </c>
      <c r="D129" s="91">
        <v>330000</v>
      </c>
      <c r="E129" s="87" t="s">
        <v>244</v>
      </c>
      <c r="F129" s="105"/>
      <c r="G129" s="127">
        <v>425222</v>
      </c>
      <c r="H129" s="127" t="s">
        <v>91</v>
      </c>
      <c r="I129" s="127" t="s">
        <v>139</v>
      </c>
      <c r="J129" s="127" t="s">
        <v>140</v>
      </c>
      <c r="K129" s="127" t="s">
        <v>141</v>
      </c>
      <c r="L129" s="173"/>
    </row>
    <row r="130" spans="1:12" ht="18.75" customHeight="1">
      <c r="A130" s="66" t="s">
        <v>339</v>
      </c>
      <c r="B130" s="67" t="s">
        <v>311</v>
      </c>
      <c r="C130" s="68">
        <v>35110000</v>
      </c>
      <c r="D130" s="108" t="s">
        <v>274</v>
      </c>
      <c r="E130" s="119"/>
      <c r="F130" s="105"/>
      <c r="G130" s="132">
        <v>425281</v>
      </c>
      <c r="H130" s="132" t="s">
        <v>163</v>
      </c>
      <c r="I130" s="132" t="s">
        <v>158</v>
      </c>
      <c r="J130" s="132" t="s">
        <v>137</v>
      </c>
      <c r="K130" s="132" t="s">
        <v>138</v>
      </c>
      <c r="L130" s="173"/>
    </row>
    <row r="131" spans="1:12" ht="18.75" customHeight="1">
      <c r="A131" s="73"/>
      <c r="B131" s="74"/>
      <c r="C131" s="75"/>
      <c r="D131" s="110">
        <v>750000</v>
      </c>
      <c r="E131" s="77" t="s">
        <v>241</v>
      </c>
      <c r="F131" s="105"/>
      <c r="G131" s="134"/>
      <c r="H131" s="134"/>
      <c r="I131" s="134"/>
      <c r="J131" s="134"/>
      <c r="K131" s="134"/>
      <c r="L131" s="173"/>
    </row>
    <row r="132" spans="1:12" ht="18.75" customHeight="1">
      <c r="A132" s="79"/>
      <c r="B132" s="80"/>
      <c r="C132" s="81"/>
      <c r="D132" s="110">
        <v>2250000</v>
      </c>
      <c r="E132" s="77" t="s">
        <v>244</v>
      </c>
      <c r="F132" s="105"/>
      <c r="G132" s="136"/>
      <c r="H132" s="136"/>
      <c r="I132" s="136"/>
      <c r="J132" s="136"/>
      <c r="K132" s="136"/>
      <c r="L132" s="173"/>
    </row>
    <row r="133" spans="1:12" ht="18.75" customHeight="1">
      <c r="A133" s="66" t="s">
        <v>310</v>
      </c>
      <c r="B133" s="67" t="s">
        <v>312</v>
      </c>
      <c r="C133" s="68">
        <v>50312000</v>
      </c>
      <c r="D133" s="108" t="s">
        <v>329</v>
      </c>
      <c r="E133" s="119"/>
      <c r="F133" s="105"/>
      <c r="G133" s="132">
        <v>425222</v>
      </c>
      <c r="H133" s="132" t="s">
        <v>91</v>
      </c>
      <c r="I133" s="132" t="s">
        <v>158</v>
      </c>
      <c r="J133" s="132" t="s">
        <v>139</v>
      </c>
      <c r="K133" s="132" t="s">
        <v>162</v>
      </c>
      <c r="L133" s="173"/>
    </row>
    <row r="134" spans="1:12" ht="18.75" customHeight="1">
      <c r="A134" s="73"/>
      <c r="B134" s="74"/>
      <c r="C134" s="75"/>
      <c r="D134" s="110">
        <v>400000</v>
      </c>
      <c r="E134" s="77" t="s">
        <v>241</v>
      </c>
      <c r="F134" s="105"/>
      <c r="G134" s="134"/>
      <c r="H134" s="134"/>
      <c r="I134" s="134"/>
      <c r="J134" s="134"/>
      <c r="K134" s="134"/>
      <c r="L134" s="173"/>
    </row>
    <row r="135" spans="1:12" ht="18.75" customHeight="1">
      <c r="A135" s="79"/>
      <c r="B135" s="80"/>
      <c r="C135" s="81"/>
      <c r="D135" s="112">
        <v>2000000</v>
      </c>
      <c r="E135" s="113" t="s">
        <v>244</v>
      </c>
      <c r="F135" s="114"/>
      <c r="G135" s="136"/>
      <c r="H135" s="136"/>
      <c r="I135" s="136"/>
      <c r="J135" s="136"/>
      <c r="K135" s="136"/>
      <c r="L135" s="184"/>
    </row>
    <row r="136" spans="1:12" ht="33" customHeight="1">
      <c r="A136" s="83"/>
      <c r="B136" s="95" t="s">
        <v>35</v>
      </c>
      <c r="C136" s="96" t="s">
        <v>200</v>
      </c>
      <c r="D136" s="61"/>
      <c r="E136" s="61"/>
      <c r="F136" s="96"/>
      <c r="G136" s="96"/>
      <c r="H136" s="96"/>
      <c r="I136" s="96"/>
      <c r="J136" s="96"/>
      <c r="K136" s="96"/>
      <c r="L136" s="96"/>
    </row>
    <row r="137" spans="1:12" ht="30" customHeight="1">
      <c r="A137" s="97"/>
      <c r="B137" s="98"/>
      <c r="C137" s="98"/>
      <c r="D137" s="99"/>
      <c r="E137" s="99"/>
      <c r="F137" s="98"/>
      <c r="G137" s="98"/>
      <c r="H137" s="98"/>
      <c r="I137" s="98"/>
      <c r="J137" s="98"/>
      <c r="K137" s="98"/>
      <c r="L137" s="100"/>
    </row>
    <row r="138" spans="1:191" s="117" customFormat="1" ht="20.25" customHeight="1">
      <c r="A138" s="41" t="s">
        <v>38</v>
      </c>
      <c r="B138" s="42" t="s">
        <v>27</v>
      </c>
      <c r="C138" s="42"/>
      <c r="D138" s="102">
        <f>D141+D162+D165+D168+D169+D170+D172+D174+D176</f>
        <v>58988535.449999996</v>
      </c>
      <c r="E138" s="103" t="s">
        <v>241</v>
      </c>
      <c r="F138" s="104">
        <v>329166666.66</v>
      </c>
      <c r="G138" s="42">
        <v>421000</v>
      </c>
      <c r="H138" s="42"/>
      <c r="I138" s="42"/>
      <c r="J138" s="42"/>
      <c r="K138" s="42"/>
      <c r="L138" s="172" t="s">
        <v>343</v>
      </c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  <c r="DK138" s="116"/>
      <c r="DL138" s="116"/>
      <c r="DM138" s="116"/>
      <c r="DN138" s="116"/>
      <c r="DO138" s="116"/>
      <c r="DP138" s="116"/>
      <c r="DQ138" s="116"/>
      <c r="DR138" s="116"/>
      <c r="DS138" s="116"/>
      <c r="DT138" s="116"/>
      <c r="DU138" s="116"/>
      <c r="DV138" s="116"/>
      <c r="DW138" s="116"/>
      <c r="DX138" s="116"/>
      <c r="DY138" s="116"/>
      <c r="DZ138" s="116"/>
      <c r="EA138" s="116"/>
      <c r="EB138" s="116"/>
      <c r="EC138" s="116"/>
      <c r="ED138" s="116"/>
      <c r="EE138" s="116"/>
      <c r="EF138" s="116"/>
      <c r="EG138" s="116"/>
      <c r="EH138" s="116"/>
      <c r="EI138" s="116"/>
      <c r="EJ138" s="116"/>
      <c r="EK138" s="116"/>
      <c r="EL138" s="116"/>
      <c r="EM138" s="116"/>
      <c r="EN138" s="116"/>
      <c r="EO138" s="116"/>
      <c r="EP138" s="116"/>
      <c r="EQ138" s="116"/>
      <c r="ER138" s="116"/>
      <c r="ES138" s="116"/>
      <c r="ET138" s="116"/>
      <c r="EU138" s="116"/>
      <c r="EV138" s="116"/>
      <c r="EW138" s="116"/>
      <c r="EX138" s="116"/>
      <c r="EY138" s="116"/>
      <c r="EZ138" s="116"/>
      <c r="FA138" s="116"/>
      <c r="FB138" s="116"/>
      <c r="FC138" s="116"/>
      <c r="FD138" s="116"/>
      <c r="FE138" s="116"/>
      <c r="FF138" s="116"/>
      <c r="FG138" s="116"/>
      <c r="FH138" s="116"/>
      <c r="FI138" s="116"/>
      <c r="FJ138" s="116"/>
      <c r="FK138" s="116"/>
      <c r="FL138" s="116"/>
      <c r="FM138" s="116"/>
      <c r="FN138" s="116"/>
      <c r="FO138" s="116"/>
      <c r="FP138" s="116"/>
      <c r="FQ138" s="116"/>
      <c r="FR138" s="116"/>
      <c r="FS138" s="116"/>
      <c r="FT138" s="116"/>
      <c r="FU138" s="116"/>
      <c r="FV138" s="116"/>
      <c r="FW138" s="116"/>
      <c r="FX138" s="116"/>
      <c r="FY138" s="116"/>
      <c r="FZ138" s="116"/>
      <c r="GA138" s="116"/>
      <c r="GB138" s="116"/>
      <c r="GC138" s="116"/>
      <c r="GD138" s="116"/>
      <c r="GE138" s="116"/>
      <c r="GF138" s="116"/>
      <c r="GG138" s="116"/>
      <c r="GH138" s="116"/>
      <c r="GI138" s="116"/>
    </row>
    <row r="139" spans="1:191" s="117" customFormat="1" ht="20.25" customHeight="1">
      <c r="A139" s="53"/>
      <c r="B139" s="54"/>
      <c r="C139" s="54"/>
      <c r="D139" s="44">
        <f>D142+D163+D166+D173+D177</f>
        <v>117974242.33</v>
      </c>
      <c r="E139" s="45" t="s">
        <v>244</v>
      </c>
      <c r="F139" s="105"/>
      <c r="G139" s="54"/>
      <c r="H139" s="54"/>
      <c r="I139" s="54"/>
      <c r="J139" s="54"/>
      <c r="K139" s="54"/>
      <c r="L139" s="173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  <c r="DK139" s="116"/>
      <c r="DL139" s="116"/>
      <c r="DM139" s="116"/>
      <c r="DN139" s="116"/>
      <c r="DO139" s="116"/>
      <c r="DP139" s="116"/>
      <c r="DQ139" s="116"/>
      <c r="DR139" s="116"/>
      <c r="DS139" s="116"/>
      <c r="DT139" s="116"/>
      <c r="DU139" s="116"/>
      <c r="DV139" s="116"/>
      <c r="DW139" s="116"/>
      <c r="DX139" s="116"/>
      <c r="DY139" s="116"/>
      <c r="DZ139" s="116"/>
      <c r="EA139" s="116"/>
      <c r="EB139" s="116"/>
      <c r="EC139" s="116"/>
      <c r="ED139" s="116"/>
      <c r="EE139" s="116"/>
      <c r="EF139" s="116"/>
      <c r="EG139" s="116"/>
      <c r="EH139" s="116"/>
      <c r="EI139" s="116"/>
      <c r="EJ139" s="116"/>
      <c r="EK139" s="116"/>
      <c r="EL139" s="116"/>
      <c r="EM139" s="116"/>
      <c r="EN139" s="116"/>
      <c r="EO139" s="116"/>
      <c r="EP139" s="116"/>
      <c r="EQ139" s="116"/>
      <c r="ER139" s="116"/>
      <c r="ES139" s="116"/>
      <c r="ET139" s="116"/>
      <c r="EU139" s="116"/>
      <c r="EV139" s="116"/>
      <c r="EW139" s="116"/>
      <c r="EX139" s="116"/>
      <c r="EY139" s="116"/>
      <c r="EZ139" s="116"/>
      <c r="FA139" s="116"/>
      <c r="FB139" s="116"/>
      <c r="FC139" s="116"/>
      <c r="FD139" s="116"/>
      <c r="FE139" s="116"/>
      <c r="FF139" s="116"/>
      <c r="FG139" s="116"/>
      <c r="FH139" s="116"/>
      <c r="FI139" s="116"/>
      <c r="FJ139" s="116"/>
      <c r="FK139" s="116"/>
      <c r="FL139" s="116"/>
      <c r="FM139" s="116"/>
      <c r="FN139" s="116"/>
      <c r="FO139" s="116"/>
      <c r="FP139" s="116"/>
      <c r="FQ139" s="116"/>
      <c r="FR139" s="116"/>
      <c r="FS139" s="116"/>
      <c r="FT139" s="116"/>
      <c r="FU139" s="116"/>
      <c r="FV139" s="116"/>
      <c r="FW139" s="116"/>
      <c r="FX139" s="116"/>
      <c r="FY139" s="116"/>
      <c r="FZ139" s="116"/>
      <c r="GA139" s="116"/>
      <c r="GB139" s="116"/>
      <c r="GC139" s="116"/>
      <c r="GD139" s="116"/>
      <c r="GE139" s="116"/>
      <c r="GF139" s="116"/>
      <c r="GG139" s="116"/>
      <c r="GH139" s="116"/>
      <c r="GI139" s="116"/>
    </row>
    <row r="140" spans="1:191" s="117" customFormat="1" ht="20.25" customHeight="1">
      <c r="A140" s="53"/>
      <c r="B140" s="54"/>
      <c r="C140" s="54"/>
      <c r="D140" s="44">
        <f>D143+D167</f>
        <v>21992222.22</v>
      </c>
      <c r="E140" s="45" t="s">
        <v>243</v>
      </c>
      <c r="F140" s="105"/>
      <c r="G140" s="54"/>
      <c r="H140" s="54"/>
      <c r="I140" s="54"/>
      <c r="J140" s="54"/>
      <c r="K140" s="54"/>
      <c r="L140" s="173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  <c r="DK140" s="116"/>
      <c r="DL140" s="116"/>
      <c r="DM140" s="116"/>
      <c r="DN140" s="116"/>
      <c r="DO140" s="116"/>
      <c r="DP140" s="116"/>
      <c r="DQ140" s="116"/>
      <c r="DR140" s="116"/>
      <c r="DS140" s="116"/>
      <c r="DT140" s="116"/>
      <c r="DU140" s="116"/>
      <c r="DV140" s="116"/>
      <c r="DW140" s="116"/>
      <c r="DX140" s="116"/>
      <c r="DY140" s="116"/>
      <c r="DZ140" s="116"/>
      <c r="EA140" s="116"/>
      <c r="EB140" s="116"/>
      <c r="EC140" s="116"/>
      <c r="ED140" s="116"/>
      <c r="EE140" s="116"/>
      <c r="EF140" s="116"/>
      <c r="EG140" s="116"/>
      <c r="EH140" s="116"/>
      <c r="EI140" s="116"/>
      <c r="EJ140" s="116"/>
      <c r="EK140" s="116"/>
      <c r="EL140" s="116"/>
      <c r="EM140" s="116"/>
      <c r="EN140" s="116"/>
      <c r="EO140" s="116"/>
      <c r="EP140" s="116"/>
      <c r="EQ140" s="116"/>
      <c r="ER140" s="116"/>
      <c r="ES140" s="116"/>
      <c r="ET140" s="116"/>
      <c r="EU140" s="116"/>
      <c r="EV140" s="116"/>
      <c r="EW140" s="116"/>
      <c r="EX140" s="116"/>
      <c r="EY140" s="116"/>
      <c r="EZ140" s="116"/>
      <c r="FA140" s="116"/>
      <c r="FB140" s="116"/>
      <c r="FC140" s="116"/>
      <c r="FD140" s="116"/>
      <c r="FE140" s="116"/>
      <c r="FF140" s="116"/>
      <c r="FG140" s="116"/>
      <c r="FH140" s="116"/>
      <c r="FI140" s="116"/>
      <c r="FJ140" s="116"/>
      <c r="FK140" s="116"/>
      <c r="FL140" s="116"/>
      <c r="FM140" s="116"/>
      <c r="FN140" s="116"/>
      <c r="FO140" s="116"/>
      <c r="FP140" s="116"/>
      <c r="FQ140" s="116"/>
      <c r="FR140" s="116"/>
      <c r="FS140" s="116"/>
      <c r="FT140" s="116"/>
      <c r="FU140" s="116"/>
      <c r="FV140" s="116"/>
      <c r="FW140" s="116"/>
      <c r="FX140" s="116"/>
      <c r="FY140" s="116"/>
      <c r="FZ140" s="116"/>
      <c r="GA140" s="116"/>
      <c r="GB140" s="116"/>
      <c r="GC140" s="116"/>
      <c r="GD140" s="116"/>
      <c r="GE140" s="116"/>
      <c r="GF140" s="116"/>
      <c r="GG140" s="116"/>
      <c r="GH140" s="116"/>
      <c r="GI140" s="116"/>
    </row>
    <row r="141" spans="1:12" ht="18" customHeight="1">
      <c r="A141" s="66" t="s">
        <v>20</v>
      </c>
      <c r="B141" s="131" t="s">
        <v>79</v>
      </c>
      <c r="C141" s="68" t="s">
        <v>55</v>
      </c>
      <c r="D141" s="69">
        <f>D145+D149+D153+D156+D159</f>
        <v>26249091</v>
      </c>
      <c r="E141" s="106" t="s">
        <v>241</v>
      </c>
      <c r="F141" s="105"/>
      <c r="G141" s="132">
        <v>421400</v>
      </c>
      <c r="H141" s="132"/>
      <c r="I141" s="132"/>
      <c r="J141" s="132"/>
      <c r="K141" s="132"/>
      <c r="L141" s="173"/>
    </row>
    <row r="142" spans="1:12" ht="18" customHeight="1">
      <c r="A142" s="73"/>
      <c r="B142" s="133"/>
      <c r="C142" s="75"/>
      <c r="D142" s="76">
        <f>D146+D150+D154+D157+D160</f>
        <v>45700909</v>
      </c>
      <c r="E142" s="77" t="s">
        <v>263</v>
      </c>
      <c r="F142" s="105"/>
      <c r="G142" s="134"/>
      <c r="H142" s="134"/>
      <c r="I142" s="134"/>
      <c r="J142" s="134"/>
      <c r="K142" s="134"/>
      <c r="L142" s="173"/>
    </row>
    <row r="143" spans="1:12" ht="18" customHeight="1">
      <c r="A143" s="79"/>
      <c r="B143" s="135"/>
      <c r="C143" s="81"/>
      <c r="D143" s="76">
        <f>D147+D151</f>
        <v>9770000</v>
      </c>
      <c r="E143" s="77" t="s">
        <v>243</v>
      </c>
      <c r="F143" s="105"/>
      <c r="G143" s="136"/>
      <c r="H143" s="136"/>
      <c r="I143" s="136"/>
      <c r="J143" s="136"/>
      <c r="K143" s="136"/>
      <c r="L143" s="173"/>
    </row>
    <row r="144" spans="1:12" ht="17.25" customHeight="1">
      <c r="A144" s="66" t="s">
        <v>39</v>
      </c>
      <c r="B144" s="131" t="s">
        <v>194</v>
      </c>
      <c r="C144" s="68">
        <v>32412110</v>
      </c>
      <c r="D144" s="69" t="s">
        <v>267</v>
      </c>
      <c r="E144" s="106"/>
      <c r="F144" s="105"/>
      <c r="G144" s="132">
        <v>421412</v>
      </c>
      <c r="H144" s="132" t="s">
        <v>91</v>
      </c>
      <c r="I144" s="132" t="s">
        <v>130</v>
      </c>
      <c r="J144" s="132" t="s">
        <v>128</v>
      </c>
      <c r="K144" s="132" t="s">
        <v>229</v>
      </c>
      <c r="L144" s="173"/>
    </row>
    <row r="145" spans="1:12" ht="17.25" customHeight="1">
      <c r="A145" s="73"/>
      <c r="B145" s="133"/>
      <c r="C145" s="75"/>
      <c r="D145" s="76">
        <v>19040000</v>
      </c>
      <c r="E145" s="77" t="s">
        <v>266</v>
      </c>
      <c r="F145" s="105"/>
      <c r="G145" s="134"/>
      <c r="H145" s="134"/>
      <c r="I145" s="134"/>
      <c r="J145" s="134"/>
      <c r="K145" s="134"/>
      <c r="L145" s="173"/>
    </row>
    <row r="146" spans="1:12" ht="17.25" customHeight="1">
      <c r="A146" s="73"/>
      <c r="B146" s="133"/>
      <c r="C146" s="75"/>
      <c r="D146" s="76">
        <v>28560000</v>
      </c>
      <c r="E146" s="77" t="s">
        <v>246</v>
      </c>
      <c r="F146" s="105"/>
      <c r="G146" s="134"/>
      <c r="H146" s="134"/>
      <c r="I146" s="134"/>
      <c r="J146" s="134"/>
      <c r="K146" s="134"/>
      <c r="L146" s="173"/>
    </row>
    <row r="147" spans="1:12" ht="17.25" customHeight="1">
      <c r="A147" s="79"/>
      <c r="B147" s="135"/>
      <c r="C147" s="81"/>
      <c r="D147" s="76">
        <v>9520000</v>
      </c>
      <c r="E147" s="77" t="s">
        <v>247</v>
      </c>
      <c r="F147" s="105"/>
      <c r="G147" s="136"/>
      <c r="H147" s="136"/>
      <c r="I147" s="136"/>
      <c r="J147" s="136"/>
      <c r="K147" s="136"/>
      <c r="L147" s="173"/>
    </row>
    <row r="148" spans="1:12" ht="18.75" customHeight="1">
      <c r="A148" s="66" t="s">
        <v>40</v>
      </c>
      <c r="B148" s="131" t="s">
        <v>175</v>
      </c>
      <c r="C148" s="68">
        <v>32412110</v>
      </c>
      <c r="D148" s="69" t="s">
        <v>262</v>
      </c>
      <c r="E148" s="106"/>
      <c r="F148" s="105"/>
      <c r="G148" s="132">
        <v>421412</v>
      </c>
      <c r="H148" s="132" t="s">
        <v>91</v>
      </c>
      <c r="I148" s="132" t="s">
        <v>135</v>
      </c>
      <c r="J148" s="132" t="s">
        <v>133</v>
      </c>
      <c r="K148" s="132" t="s">
        <v>180</v>
      </c>
      <c r="L148" s="173"/>
    </row>
    <row r="149" spans="1:12" ht="18.75" customHeight="1">
      <c r="A149" s="73"/>
      <c r="B149" s="133"/>
      <c r="C149" s="75"/>
      <c r="D149" s="76">
        <v>250000</v>
      </c>
      <c r="E149" s="77" t="s">
        <v>266</v>
      </c>
      <c r="F149" s="105"/>
      <c r="G149" s="134"/>
      <c r="H149" s="134"/>
      <c r="I149" s="134"/>
      <c r="J149" s="134"/>
      <c r="K149" s="134"/>
      <c r="L149" s="173"/>
    </row>
    <row r="150" spans="1:12" ht="18.75" customHeight="1">
      <c r="A150" s="73"/>
      <c r="B150" s="133"/>
      <c r="C150" s="75"/>
      <c r="D150" s="76">
        <v>500000</v>
      </c>
      <c r="E150" s="77" t="s">
        <v>246</v>
      </c>
      <c r="F150" s="105"/>
      <c r="G150" s="134"/>
      <c r="H150" s="134"/>
      <c r="I150" s="134"/>
      <c r="J150" s="134"/>
      <c r="K150" s="134"/>
      <c r="L150" s="173"/>
    </row>
    <row r="151" spans="1:12" ht="18.75" customHeight="1">
      <c r="A151" s="79"/>
      <c r="B151" s="135"/>
      <c r="C151" s="81"/>
      <c r="D151" s="76">
        <v>250000</v>
      </c>
      <c r="E151" s="77" t="s">
        <v>247</v>
      </c>
      <c r="F151" s="105"/>
      <c r="G151" s="136"/>
      <c r="H151" s="136"/>
      <c r="I151" s="136"/>
      <c r="J151" s="136"/>
      <c r="K151" s="136"/>
      <c r="L151" s="173"/>
    </row>
    <row r="152" spans="1:12" ht="16.5" customHeight="1">
      <c r="A152" s="66" t="s">
        <v>41</v>
      </c>
      <c r="B152" s="67" t="s">
        <v>179</v>
      </c>
      <c r="C152" s="68">
        <v>32250000</v>
      </c>
      <c r="D152" s="69" t="s">
        <v>274</v>
      </c>
      <c r="E152" s="106"/>
      <c r="F152" s="105"/>
      <c r="G152" s="132">
        <v>421414</v>
      </c>
      <c r="H152" s="132" t="s">
        <v>163</v>
      </c>
      <c r="I152" s="132" t="s">
        <v>128</v>
      </c>
      <c r="J152" s="132" t="s">
        <v>131</v>
      </c>
      <c r="K152" s="132" t="s">
        <v>129</v>
      </c>
      <c r="L152" s="173"/>
    </row>
    <row r="153" spans="1:12" ht="16.5" customHeight="1">
      <c r="A153" s="73"/>
      <c r="B153" s="74"/>
      <c r="C153" s="75"/>
      <c r="D153" s="76">
        <v>1909091</v>
      </c>
      <c r="E153" s="77" t="s">
        <v>266</v>
      </c>
      <c r="F153" s="105"/>
      <c r="G153" s="134"/>
      <c r="H153" s="134"/>
      <c r="I153" s="134"/>
      <c r="J153" s="134"/>
      <c r="K153" s="134"/>
      <c r="L153" s="173"/>
    </row>
    <row r="154" spans="1:12" ht="16.5" customHeight="1">
      <c r="A154" s="79"/>
      <c r="B154" s="80"/>
      <c r="C154" s="81"/>
      <c r="D154" s="76">
        <v>1090909</v>
      </c>
      <c r="E154" s="77" t="s">
        <v>246</v>
      </c>
      <c r="F154" s="105"/>
      <c r="G154" s="136"/>
      <c r="H154" s="136"/>
      <c r="I154" s="136"/>
      <c r="J154" s="136"/>
      <c r="K154" s="136"/>
      <c r="L154" s="173"/>
    </row>
    <row r="155" spans="1:12" ht="19.5" customHeight="1">
      <c r="A155" s="66" t="s">
        <v>42</v>
      </c>
      <c r="B155" s="67" t="s">
        <v>186</v>
      </c>
      <c r="C155" s="132">
        <v>32552100</v>
      </c>
      <c r="D155" s="69" t="s">
        <v>341</v>
      </c>
      <c r="E155" s="106"/>
      <c r="F155" s="105"/>
      <c r="G155" s="132">
        <v>421410</v>
      </c>
      <c r="H155" s="132" t="s">
        <v>91</v>
      </c>
      <c r="I155" s="132" t="s">
        <v>158</v>
      </c>
      <c r="J155" s="132" t="s">
        <v>137</v>
      </c>
      <c r="K155" s="132" t="s">
        <v>138</v>
      </c>
      <c r="L155" s="173"/>
    </row>
    <row r="156" spans="1:12" ht="19.5" customHeight="1">
      <c r="A156" s="73"/>
      <c r="B156" s="74"/>
      <c r="C156" s="134"/>
      <c r="D156" s="76">
        <v>5000000</v>
      </c>
      <c r="E156" s="77" t="s">
        <v>266</v>
      </c>
      <c r="F156" s="105"/>
      <c r="G156" s="134"/>
      <c r="H156" s="134"/>
      <c r="I156" s="134"/>
      <c r="J156" s="134"/>
      <c r="K156" s="134"/>
      <c r="L156" s="173"/>
    </row>
    <row r="157" spans="1:12" ht="19.5" customHeight="1">
      <c r="A157" s="79"/>
      <c r="B157" s="80"/>
      <c r="C157" s="136"/>
      <c r="D157" s="76">
        <v>15000000</v>
      </c>
      <c r="E157" s="77" t="s">
        <v>246</v>
      </c>
      <c r="F157" s="105"/>
      <c r="G157" s="136"/>
      <c r="H157" s="136"/>
      <c r="I157" s="136"/>
      <c r="J157" s="136"/>
      <c r="K157" s="136"/>
      <c r="L157" s="173"/>
    </row>
    <row r="158" spans="1:12" ht="20.25" customHeight="1">
      <c r="A158" s="66" t="s">
        <v>216</v>
      </c>
      <c r="B158" s="131" t="s">
        <v>178</v>
      </c>
      <c r="C158" s="68">
        <v>64110000</v>
      </c>
      <c r="D158" s="69" t="s">
        <v>268</v>
      </c>
      <c r="E158" s="106"/>
      <c r="F158" s="105"/>
      <c r="G158" s="132">
        <v>421420</v>
      </c>
      <c r="H158" s="132" t="s">
        <v>163</v>
      </c>
      <c r="I158" s="132" t="s">
        <v>139</v>
      </c>
      <c r="J158" s="132" t="s">
        <v>142</v>
      </c>
      <c r="K158" s="132" t="s">
        <v>143</v>
      </c>
      <c r="L158" s="173"/>
    </row>
    <row r="159" spans="1:12" ht="20.25" customHeight="1">
      <c r="A159" s="73"/>
      <c r="B159" s="133"/>
      <c r="C159" s="75"/>
      <c r="D159" s="76">
        <v>50000</v>
      </c>
      <c r="E159" s="77" t="s">
        <v>241</v>
      </c>
      <c r="F159" s="105"/>
      <c r="G159" s="134"/>
      <c r="H159" s="134"/>
      <c r="I159" s="134"/>
      <c r="J159" s="134"/>
      <c r="K159" s="134"/>
      <c r="L159" s="173"/>
    </row>
    <row r="160" spans="1:12" ht="20.25" customHeight="1">
      <c r="A160" s="79"/>
      <c r="B160" s="135"/>
      <c r="C160" s="81"/>
      <c r="D160" s="76">
        <v>550000</v>
      </c>
      <c r="E160" s="77" t="s">
        <v>244</v>
      </c>
      <c r="F160" s="105"/>
      <c r="G160" s="136"/>
      <c r="H160" s="136"/>
      <c r="I160" s="136"/>
      <c r="J160" s="136"/>
      <c r="K160" s="136"/>
      <c r="L160" s="173"/>
    </row>
    <row r="161" spans="1:12" ht="17.25" customHeight="1">
      <c r="A161" s="66" t="s">
        <v>21</v>
      </c>
      <c r="B161" s="131" t="s">
        <v>122</v>
      </c>
      <c r="C161" s="68">
        <v>79710000</v>
      </c>
      <c r="D161" s="108" t="s">
        <v>350</v>
      </c>
      <c r="E161" s="119"/>
      <c r="F161" s="105"/>
      <c r="G161" s="132">
        <v>421323</v>
      </c>
      <c r="H161" s="132" t="s">
        <v>91</v>
      </c>
      <c r="I161" s="132" t="s">
        <v>133</v>
      </c>
      <c r="J161" s="132" t="s">
        <v>137</v>
      </c>
      <c r="K161" s="132" t="s">
        <v>138</v>
      </c>
      <c r="L161" s="173"/>
    </row>
    <row r="162" spans="1:12" ht="17.25" customHeight="1">
      <c r="A162" s="73"/>
      <c r="B162" s="133"/>
      <c r="C162" s="75"/>
      <c r="D162" s="110">
        <v>10500000</v>
      </c>
      <c r="E162" s="180" t="s">
        <v>266</v>
      </c>
      <c r="F162" s="105"/>
      <c r="G162" s="134"/>
      <c r="H162" s="134"/>
      <c r="I162" s="134"/>
      <c r="J162" s="134"/>
      <c r="K162" s="134"/>
      <c r="L162" s="173"/>
    </row>
    <row r="163" spans="1:12" ht="17.25" customHeight="1">
      <c r="A163" s="79"/>
      <c r="B163" s="135"/>
      <c r="C163" s="81"/>
      <c r="D163" s="110">
        <v>31500000</v>
      </c>
      <c r="E163" s="180" t="s">
        <v>246</v>
      </c>
      <c r="F163" s="105"/>
      <c r="G163" s="136"/>
      <c r="H163" s="136"/>
      <c r="I163" s="136"/>
      <c r="J163" s="136"/>
      <c r="K163" s="136"/>
      <c r="L163" s="173"/>
    </row>
    <row r="164" spans="1:12" ht="17.25" customHeight="1">
      <c r="A164" s="66" t="s">
        <v>22</v>
      </c>
      <c r="B164" s="131" t="s">
        <v>123</v>
      </c>
      <c r="C164" s="68">
        <v>90910000</v>
      </c>
      <c r="D164" s="108" t="s">
        <v>351</v>
      </c>
      <c r="E164" s="119"/>
      <c r="F164" s="105"/>
      <c r="G164" s="132">
        <v>421325</v>
      </c>
      <c r="H164" s="132" t="s">
        <v>91</v>
      </c>
      <c r="I164" s="132" t="s">
        <v>137</v>
      </c>
      <c r="J164" s="132" t="s">
        <v>139</v>
      </c>
      <c r="K164" s="132" t="s">
        <v>229</v>
      </c>
      <c r="L164" s="173"/>
    </row>
    <row r="165" spans="1:12" ht="17.25" customHeight="1">
      <c r="A165" s="73"/>
      <c r="B165" s="133"/>
      <c r="C165" s="75"/>
      <c r="D165" s="110">
        <v>6111111.12</v>
      </c>
      <c r="E165" s="180" t="s">
        <v>266</v>
      </c>
      <c r="F165" s="105"/>
      <c r="G165" s="134"/>
      <c r="H165" s="134"/>
      <c r="I165" s="134"/>
      <c r="J165" s="134"/>
      <c r="K165" s="134"/>
      <c r="L165" s="173"/>
    </row>
    <row r="166" spans="1:12" ht="17.25" customHeight="1">
      <c r="A166" s="73"/>
      <c r="B166" s="133"/>
      <c r="C166" s="75"/>
      <c r="D166" s="110">
        <v>36666666.66</v>
      </c>
      <c r="E166" s="180" t="s">
        <v>246</v>
      </c>
      <c r="F166" s="105"/>
      <c r="G166" s="134"/>
      <c r="H166" s="134"/>
      <c r="I166" s="134"/>
      <c r="J166" s="134"/>
      <c r="K166" s="134"/>
      <c r="L166" s="173"/>
    </row>
    <row r="167" spans="1:12" ht="17.25" customHeight="1">
      <c r="A167" s="79"/>
      <c r="B167" s="135"/>
      <c r="C167" s="81"/>
      <c r="D167" s="110">
        <v>12222222.22</v>
      </c>
      <c r="E167" s="180" t="s">
        <v>247</v>
      </c>
      <c r="F167" s="105"/>
      <c r="G167" s="136"/>
      <c r="H167" s="136"/>
      <c r="I167" s="136"/>
      <c r="J167" s="136"/>
      <c r="K167" s="136"/>
      <c r="L167" s="173"/>
    </row>
    <row r="168" spans="1:12" ht="37.5" customHeight="1">
      <c r="A168" s="83" t="s">
        <v>23</v>
      </c>
      <c r="B168" s="93" t="s">
        <v>187</v>
      </c>
      <c r="C168" s="90">
        <v>70000000</v>
      </c>
      <c r="D168" s="91">
        <v>200000</v>
      </c>
      <c r="E168" s="87" t="s">
        <v>266</v>
      </c>
      <c r="F168" s="105"/>
      <c r="G168" s="127">
        <v>421619</v>
      </c>
      <c r="H168" s="127" t="s">
        <v>224</v>
      </c>
      <c r="I168" s="127" t="s">
        <v>130</v>
      </c>
      <c r="J168" s="127" t="s">
        <v>135</v>
      </c>
      <c r="K168" s="127" t="s">
        <v>188</v>
      </c>
      <c r="L168" s="173"/>
    </row>
    <row r="169" spans="1:12" ht="33.75" customHeight="1">
      <c r="A169" s="83" t="s">
        <v>217</v>
      </c>
      <c r="B169" s="93" t="s">
        <v>223</v>
      </c>
      <c r="C169" s="90">
        <v>70000000</v>
      </c>
      <c r="D169" s="91">
        <v>3600000</v>
      </c>
      <c r="E169" s="87" t="s">
        <v>266</v>
      </c>
      <c r="F169" s="105"/>
      <c r="G169" s="127">
        <v>421619</v>
      </c>
      <c r="H169" s="127" t="s">
        <v>224</v>
      </c>
      <c r="I169" s="127" t="s">
        <v>130</v>
      </c>
      <c r="J169" s="127" t="s">
        <v>135</v>
      </c>
      <c r="K169" s="127" t="s">
        <v>188</v>
      </c>
      <c r="L169" s="173"/>
    </row>
    <row r="170" spans="1:12" ht="32.25" customHeight="1">
      <c r="A170" s="83" t="s">
        <v>25</v>
      </c>
      <c r="B170" s="93" t="s">
        <v>222</v>
      </c>
      <c r="C170" s="90">
        <v>70000000</v>
      </c>
      <c r="D170" s="69">
        <v>7680000</v>
      </c>
      <c r="E170" s="106" t="s">
        <v>266</v>
      </c>
      <c r="F170" s="105"/>
      <c r="G170" s="127">
        <v>421619</v>
      </c>
      <c r="H170" s="127" t="s">
        <v>224</v>
      </c>
      <c r="I170" s="127" t="s">
        <v>130</v>
      </c>
      <c r="J170" s="127" t="s">
        <v>135</v>
      </c>
      <c r="K170" s="127" t="s">
        <v>188</v>
      </c>
      <c r="L170" s="173"/>
    </row>
    <row r="171" spans="1:12" ht="18.75" customHeight="1">
      <c r="A171" s="66" t="s">
        <v>98</v>
      </c>
      <c r="B171" s="67" t="s">
        <v>296</v>
      </c>
      <c r="C171" s="68">
        <v>66510000</v>
      </c>
      <c r="D171" s="108" t="s">
        <v>352</v>
      </c>
      <c r="E171" s="119"/>
      <c r="F171" s="56"/>
      <c r="G171" s="132">
        <v>421510</v>
      </c>
      <c r="H171" s="132" t="s">
        <v>91</v>
      </c>
      <c r="I171" s="178" t="s">
        <v>133</v>
      </c>
      <c r="J171" s="178" t="s">
        <v>92</v>
      </c>
      <c r="K171" s="178" t="s">
        <v>93</v>
      </c>
      <c r="L171" s="173"/>
    </row>
    <row r="172" spans="1:12" ht="18.75" customHeight="1">
      <c r="A172" s="73"/>
      <c r="B172" s="74"/>
      <c r="C172" s="75"/>
      <c r="D172" s="110">
        <v>1833333.33</v>
      </c>
      <c r="E172" s="180" t="s">
        <v>241</v>
      </c>
      <c r="F172" s="56"/>
      <c r="G172" s="134"/>
      <c r="H172" s="134"/>
      <c r="I172" s="181"/>
      <c r="J172" s="181"/>
      <c r="K172" s="181"/>
      <c r="L172" s="173"/>
    </row>
    <row r="173" spans="1:12" ht="18.75" customHeight="1">
      <c r="A173" s="73"/>
      <c r="B173" s="74"/>
      <c r="C173" s="75"/>
      <c r="D173" s="112">
        <v>3666666.67</v>
      </c>
      <c r="E173" s="185" t="s">
        <v>244</v>
      </c>
      <c r="F173" s="56"/>
      <c r="G173" s="134"/>
      <c r="H173" s="134"/>
      <c r="I173" s="181"/>
      <c r="J173" s="181"/>
      <c r="K173" s="181"/>
      <c r="L173" s="173"/>
    </row>
    <row r="174" spans="1:12" ht="28.5">
      <c r="A174" s="174" t="s">
        <v>221</v>
      </c>
      <c r="B174" s="186" t="s">
        <v>124</v>
      </c>
      <c r="C174" s="187">
        <v>66514110</v>
      </c>
      <c r="D174" s="76">
        <v>2595000</v>
      </c>
      <c r="E174" s="77" t="s">
        <v>266</v>
      </c>
      <c r="F174" s="105"/>
      <c r="G174" s="176">
        <v>421512</v>
      </c>
      <c r="H174" s="176" t="s">
        <v>163</v>
      </c>
      <c r="I174" s="176" t="s">
        <v>135</v>
      </c>
      <c r="J174" s="176" t="s">
        <v>131</v>
      </c>
      <c r="K174" s="176" t="s">
        <v>144</v>
      </c>
      <c r="L174" s="173"/>
    </row>
    <row r="175" spans="1:12" ht="20.25" customHeight="1">
      <c r="A175" s="66" t="s">
        <v>290</v>
      </c>
      <c r="B175" s="131" t="s">
        <v>125</v>
      </c>
      <c r="C175" s="188">
        <v>90923000</v>
      </c>
      <c r="D175" s="69" t="s">
        <v>269</v>
      </c>
      <c r="E175" s="106"/>
      <c r="F175" s="105"/>
      <c r="G175" s="132">
        <v>421321</v>
      </c>
      <c r="H175" s="132" t="s">
        <v>163</v>
      </c>
      <c r="I175" s="132" t="s">
        <v>133</v>
      </c>
      <c r="J175" s="132" t="s">
        <v>92</v>
      </c>
      <c r="K175" s="132" t="s">
        <v>93</v>
      </c>
      <c r="L175" s="173"/>
    </row>
    <row r="176" spans="1:12" ht="20.25" customHeight="1">
      <c r="A176" s="73"/>
      <c r="B176" s="133"/>
      <c r="C176" s="189"/>
      <c r="D176" s="76">
        <v>220000</v>
      </c>
      <c r="E176" s="77" t="s">
        <v>241</v>
      </c>
      <c r="F176" s="105"/>
      <c r="G176" s="134"/>
      <c r="H176" s="134"/>
      <c r="I176" s="134"/>
      <c r="J176" s="134"/>
      <c r="K176" s="134"/>
      <c r="L176" s="173"/>
    </row>
    <row r="177" spans="1:12" ht="20.25" customHeight="1">
      <c r="A177" s="79"/>
      <c r="B177" s="135"/>
      <c r="C177" s="190"/>
      <c r="D177" s="126">
        <v>440000</v>
      </c>
      <c r="E177" s="113" t="s">
        <v>244</v>
      </c>
      <c r="F177" s="105"/>
      <c r="G177" s="136"/>
      <c r="H177" s="136"/>
      <c r="I177" s="136"/>
      <c r="J177" s="136"/>
      <c r="K177" s="136"/>
      <c r="L177" s="184"/>
    </row>
    <row r="178" spans="1:12" ht="30" customHeight="1">
      <c r="A178" s="83"/>
      <c r="B178" s="95" t="s">
        <v>35</v>
      </c>
      <c r="C178" s="96" t="s">
        <v>200</v>
      </c>
      <c r="D178" s="61"/>
      <c r="E178" s="61"/>
      <c r="F178" s="96"/>
      <c r="G178" s="96"/>
      <c r="H178" s="96"/>
      <c r="I178" s="96"/>
      <c r="J178" s="96"/>
      <c r="K178" s="96"/>
      <c r="L178" s="96"/>
    </row>
    <row r="179" spans="1:12" ht="30" customHeight="1">
      <c r="A179" s="97"/>
      <c r="B179" s="98"/>
      <c r="C179" s="98"/>
      <c r="D179" s="99"/>
      <c r="E179" s="99"/>
      <c r="F179" s="98"/>
      <c r="G179" s="98"/>
      <c r="H179" s="98"/>
      <c r="I179" s="98"/>
      <c r="J179" s="98"/>
      <c r="K179" s="98"/>
      <c r="L179" s="100"/>
    </row>
    <row r="180" spans="1:191" s="117" customFormat="1" ht="27.75" customHeight="1">
      <c r="A180" s="41" t="s">
        <v>26</v>
      </c>
      <c r="B180" s="42" t="s">
        <v>236</v>
      </c>
      <c r="C180" s="101"/>
      <c r="D180" s="102">
        <f>D184+D187+D190+D193+D196+D199+D201+D203+D206</f>
        <v>5848750.01</v>
      </c>
      <c r="E180" s="103" t="s">
        <v>253</v>
      </c>
      <c r="F180" s="104">
        <v>271770833.33</v>
      </c>
      <c r="G180" s="42">
        <v>423000</v>
      </c>
      <c r="H180" s="42"/>
      <c r="I180" s="42"/>
      <c r="J180" s="42"/>
      <c r="K180" s="42"/>
      <c r="L180" s="42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  <c r="DK180" s="116"/>
      <c r="DL180" s="116"/>
      <c r="DM180" s="116"/>
      <c r="DN180" s="116"/>
      <c r="DO180" s="116"/>
      <c r="DP180" s="116"/>
      <c r="DQ180" s="116"/>
      <c r="DR180" s="116"/>
      <c r="DS180" s="116"/>
      <c r="DT180" s="116"/>
      <c r="DU180" s="116"/>
      <c r="DV180" s="116"/>
      <c r="DW180" s="116"/>
      <c r="DX180" s="116"/>
      <c r="DY180" s="116"/>
      <c r="DZ180" s="116"/>
      <c r="EA180" s="116"/>
      <c r="EB180" s="116"/>
      <c r="EC180" s="116"/>
      <c r="ED180" s="116"/>
      <c r="EE180" s="116"/>
      <c r="EF180" s="116"/>
      <c r="EG180" s="116"/>
      <c r="EH180" s="116"/>
      <c r="EI180" s="116"/>
      <c r="EJ180" s="116"/>
      <c r="EK180" s="116"/>
      <c r="EL180" s="116"/>
      <c r="EM180" s="116"/>
      <c r="EN180" s="116"/>
      <c r="EO180" s="116"/>
      <c r="EP180" s="116"/>
      <c r="EQ180" s="116"/>
      <c r="ER180" s="116"/>
      <c r="ES180" s="116"/>
      <c r="ET180" s="116"/>
      <c r="EU180" s="116"/>
      <c r="EV180" s="116"/>
      <c r="EW180" s="116"/>
      <c r="EX180" s="116"/>
      <c r="EY180" s="116"/>
      <c r="EZ180" s="116"/>
      <c r="FA180" s="116"/>
      <c r="FB180" s="116"/>
      <c r="FC180" s="116"/>
      <c r="FD180" s="116"/>
      <c r="FE180" s="116"/>
      <c r="FF180" s="116"/>
      <c r="FG180" s="116"/>
      <c r="FH180" s="116"/>
      <c r="FI180" s="116"/>
      <c r="FJ180" s="116"/>
      <c r="FK180" s="116"/>
      <c r="FL180" s="116"/>
      <c r="FM180" s="116"/>
      <c r="FN180" s="116"/>
      <c r="FO180" s="116"/>
      <c r="FP180" s="116"/>
      <c r="FQ180" s="116"/>
      <c r="FR180" s="116"/>
      <c r="FS180" s="116"/>
      <c r="FT180" s="116"/>
      <c r="FU180" s="116"/>
      <c r="FV180" s="116"/>
      <c r="FW180" s="116"/>
      <c r="FX180" s="116"/>
      <c r="FY180" s="116"/>
      <c r="FZ180" s="116"/>
      <c r="GA180" s="116"/>
      <c r="GB180" s="116"/>
      <c r="GC180" s="116"/>
      <c r="GD180" s="116"/>
      <c r="GE180" s="116"/>
      <c r="GF180" s="116"/>
      <c r="GG180" s="116"/>
      <c r="GH180" s="116"/>
      <c r="GI180" s="116"/>
    </row>
    <row r="181" spans="1:191" s="117" customFormat="1" ht="27.75" customHeight="1">
      <c r="A181" s="53"/>
      <c r="B181" s="54"/>
      <c r="C181" s="55"/>
      <c r="D181" s="44">
        <f>D185+D188+D191+D194+D197+D200+D204+D207+D209</f>
        <v>48670416.66</v>
      </c>
      <c r="E181" s="45" t="s">
        <v>244</v>
      </c>
      <c r="F181" s="105"/>
      <c r="G181" s="54"/>
      <c r="H181" s="54"/>
      <c r="I181" s="54"/>
      <c r="J181" s="54"/>
      <c r="K181" s="54"/>
      <c r="L181" s="54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  <c r="DK181" s="116"/>
      <c r="DL181" s="116"/>
      <c r="DM181" s="116"/>
      <c r="DN181" s="116"/>
      <c r="DO181" s="116"/>
      <c r="DP181" s="116"/>
      <c r="DQ181" s="116"/>
      <c r="DR181" s="116"/>
      <c r="DS181" s="116"/>
      <c r="DT181" s="116"/>
      <c r="DU181" s="116"/>
      <c r="DV181" s="116"/>
      <c r="DW181" s="116"/>
      <c r="DX181" s="116"/>
      <c r="DY181" s="116"/>
      <c r="DZ181" s="116"/>
      <c r="EA181" s="116"/>
      <c r="EB181" s="116"/>
      <c r="EC181" s="116"/>
      <c r="ED181" s="116"/>
      <c r="EE181" s="116"/>
      <c r="EF181" s="116"/>
      <c r="EG181" s="116"/>
      <c r="EH181" s="116"/>
      <c r="EI181" s="116"/>
      <c r="EJ181" s="116"/>
      <c r="EK181" s="116"/>
      <c r="EL181" s="116"/>
      <c r="EM181" s="116"/>
      <c r="EN181" s="116"/>
      <c r="EO181" s="116"/>
      <c r="EP181" s="116"/>
      <c r="EQ181" s="116"/>
      <c r="ER181" s="116"/>
      <c r="ES181" s="116"/>
      <c r="ET181" s="116"/>
      <c r="EU181" s="116"/>
      <c r="EV181" s="116"/>
      <c r="EW181" s="116"/>
      <c r="EX181" s="116"/>
      <c r="EY181" s="116"/>
      <c r="EZ181" s="116"/>
      <c r="FA181" s="116"/>
      <c r="FB181" s="116"/>
      <c r="FC181" s="116"/>
      <c r="FD181" s="116"/>
      <c r="FE181" s="116"/>
      <c r="FF181" s="116"/>
      <c r="FG181" s="116"/>
      <c r="FH181" s="116"/>
      <c r="FI181" s="116"/>
      <c r="FJ181" s="116"/>
      <c r="FK181" s="116"/>
      <c r="FL181" s="116"/>
      <c r="FM181" s="116"/>
      <c r="FN181" s="116"/>
      <c r="FO181" s="116"/>
      <c r="FP181" s="116"/>
      <c r="FQ181" s="116"/>
      <c r="FR181" s="116"/>
      <c r="FS181" s="116"/>
      <c r="FT181" s="116"/>
      <c r="FU181" s="116"/>
      <c r="FV181" s="116"/>
      <c r="FW181" s="116"/>
      <c r="FX181" s="116"/>
      <c r="FY181" s="116"/>
      <c r="FZ181" s="116"/>
      <c r="GA181" s="116"/>
      <c r="GB181" s="116"/>
      <c r="GC181" s="116"/>
      <c r="GD181" s="116"/>
      <c r="GE181" s="116"/>
      <c r="GF181" s="116"/>
      <c r="GG181" s="116"/>
      <c r="GH181" s="116"/>
      <c r="GI181" s="116"/>
    </row>
    <row r="182" spans="1:191" s="117" customFormat="1" ht="27.75" customHeight="1">
      <c r="A182" s="60"/>
      <c r="B182" s="61"/>
      <c r="C182" s="62"/>
      <c r="D182" s="44">
        <f>D210</f>
        <v>45833.33</v>
      </c>
      <c r="E182" s="45" t="s">
        <v>243</v>
      </c>
      <c r="F182" s="105"/>
      <c r="G182" s="61"/>
      <c r="H182" s="61"/>
      <c r="I182" s="61"/>
      <c r="J182" s="61"/>
      <c r="K182" s="61"/>
      <c r="L182" s="54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  <c r="DK182" s="116"/>
      <c r="DL182" s="116"/>
      <c r="DM182" s="116"/>
      <c r="DN182" s="116"/>
      <c r="DO182" s="116"/>
      <c r="DP182" s="116"/>
      <c r="DQ182" s="116"/>
      <c r="DR182" s="116"/>
      <c r="DS182" s="116"/>
      <c r="DT182" s="116"/>
      <c r="DU182" s="116"/>
      <c r="DV182" s="116"/>
      <c r="DW182" s="116"/>
      <c r="DX182" s="116"/>
      <c r="DY182" s="116"/>
      <c r="DZ182" s="116"/>
      <c r="EA182" s="116"/>
      <c r="EB182" s="116"/>
      <c r="EC182" s="116"/>
      <c r="ED182" s="116"/>
      <c r="EE182" s="116"/>
      <c r="EF182" s="116"/>
      <c r="EG182" s="116"/>
      <c r="EH182" s="116"/>
      <c r="EI182" s="116"/>
      <c r="EJ182" s="116"/>
      <c r="EK182" s="116"/>
      <c r="EL182" s="116"/>
      <c r="EM182" s="116"/>
      <c r="EN182" s="116"/>
      <c r="EO182" s="116"/>
      <c r="EP182" s="116"/>
      <c r="EQ182" s="116"/>
      <c r="ER182" s="116"/>
      <c r="ES182" s="116"/>
      <c r="ET182" s="116"/>
      <c r="EU182" s="116"/>
      <c r="EV182" s="116"/>
      <c r="EW182" s="116"/>
      <c r="EX182" s="116"/>
      <c r="EY182" s="116"/>
      <c r="EZ182" s="116"/>
      <c r="FA182" s="116"/>
      <c r="FB182" s="116"/>
      <c r="FC182" s="116"/>
      <c r="FD182" s="116"/>
      <c r="FE182" s="116"/>
      <c r="FF182" s="116"/>
      <c r="FG182" s="116"/>
      <c r="FH182" s="116"/>
      <c r="FI182" s="116"/>
      <c r="FJ182" s="116"/>
      <c r="FK182" s="116"/>
      <c r="FL182" s="116"/>
      <c r="FM182" s="116"/>
      <c r="FN182" s="116"/>
      <c r="FO182" s="116"/>
      <c r="FP182" s="116"/>
      <c r="FQ182" s="116"/>
      <c r="FR182" s="116"/>
      <c r="FS182" s="116"/>
      <c r="FT182" s="116"/>
      <c r="FU182" s="116"/>
      <c r="FV182" s="116"/>
      <c r="FW182" s="116"/>
      <c r="FX182" s="116"/>
      <c r="FY182" s="116"/>
      <c r="FZ182" s="116"/>
      <c r="GA182" s="116"/>
      <c r="GB182" s="116"/>
      <c r="GC182" s="116"/>
      <c r="GD182" s="116"/>
      <c r="GE182" s="116"/>
      <c r="GF182" s="116"/>
      <c r="GG182" s="116"/>
      <c r="GH182" s="116"/>
      <c r="GI182" s="116"/>
    </row>
    <row r="183" spans="1:12" ht="17.25" customHeight="1">
      <c r="A183" s="66" t="s">
        <v>28</v>
      </c>
      <c r="B183" s="131" t="s">
        <v>49</v>
      </c>
      <c r="C183" s="68">
        <v>77310000</v>
      </c>
      <c r="D183" s="69" t="s">
        <v>270</v>
      </c>
      <c r="E183" s="106"/>
      <c r="F183" s="105"/>
      <c r="G183" s="132">
        <v>423911</v>
      </c>
      <c r="H183" s="132" t="s">
        <v>163</v>
      </c>
      <c r="I183" s="132" t="s">
        <v>137</v>
      </c>
      <c r="J183" s="132" t="s">
        <v>142</v>
      </c>
      <c r="K183" s="132" t="s">
        <v>143</v>
      </c>
      <c r="L183" s="54"/>
    </row>
    <row r="184" spans="1:12" ht="17.25" customHeight="1">
      <c r="A184" s="73"/>
      <c r="B184" s="133"/>
      <c r="C184" s="75"/>
      <c r="D184" s="76">
        <v>144583.34</v>
      </c>
      <c r="E184" s="77" t="s">
        <v>241</v>
      </c>
      <c r="F184" s="105"/>
      <c r="G184" s="134"/>
      <c r="H184" s="134"/>
      <c r="I184" s="134"/>
      <c r="J184" s="134"/>
      <c r="K184" s="134"/>
      <c r="L184" s="54"/>
    </row>
    <row r="185" spans="1:12" ht="17.25" customHeight="1">
      <c r="A185" s="79"/>
      <c r="B185" s="135"/>
      <c r="C185" s="81"/>
      <c r="D185" s="76">
        <v>1590416.66</v>
      </c>
      <c r="E185" s="77" t="s">
        <v>244</v>
      </c>
      <c r="F185" s="105"/>
      <c r="G185" s="136"/>
      <c r="H185" s="136"/>
      <c r="I185" s="136"/>
      <c r="J185" s="136"/>
      <c r="K185" s="136"/>
      <c r="L185" s="54"/>
    </row>
    <row r="186" spans="1:12" ht="15.75" customHeight="1">
      <c r="A186" s="66" t="s">
        <v>29</v>
      </c>
      <c r="B186" s="131" t="s">
        <v>50</v>
      </c>
      <c r="C186" s="68">
        <v>80530000</v>
      </c>
      <c r="D186" s="69" t="s">
        <v>271</v>
      </c>
      <c r="E186" s="106"/>
      <c r="F186" s="105"/>
      <c r="G186" s="132">
        <v>423911</v>
      </c>
      <c r="H186" s="132" t="s">
        <v>163</v>
      </c>
      <c r="I186" s="132" t="s">
        <v>133</v>
      </c>
      <c r="J186" s="132" t="s">
        <v>158</v>
      </c>
      <c r="K186" s="132" t="s">
        <v>299</v>
      </c>
      <c r="L186" s="54"/>
    </row>
    <row r="187" spans="1:12" ht="15.75" customHeight="1">
      <c r="A187" s="73"/>
      <c r="B187" s="133"/>
      <c r="C187" s="75"/>
      <c r="D187" s="76">
        <v>625000</v>
      </c>
      <c r="E187" s="77" t="s">
        <v>251</v>
      </c>
      <c r="F187" s="105"/>
      <c r="G187" s="134"/>
      <c r="H187" s="134"/>
      <c r="I187" s="134"/>
      <c r="J187" s="134"/>
      <c r="K187" s="134"/>
      <c r="L187" s="54"/>
    </row>
    <row r="188" spans="1:12" ht="15.75" customHeight="1">
      <c r="A188" s="79"/>
      <c r="B188" s="135"/>
      <c r="C188" s="81"/>
      <c r="D188" s="76">
        <v>875000</v>
      </c>
      <c r="E188" s="77" t="s">
        <v>244</v>
      </c>
      <c r="F188" s="105"/>
      <c r="G188" s="136"/>
      <c r="H188" s="136"/>
      <c r="I188" s="136"/>
      <c r="J188" s="136"/>
      <c r="K188" s="136"/>
      <c r="L188" s="54"/>
    </row>
    <row r="189" spans="1:12" ht="18" customHeight="1">
      <c r="A189" s="66" t="s">
        <v>30</v>
      </c>
      <c r="B189" s="131" t="s">
        <v>171</v>
      </c>
      <c r="C189" s="68">
        <v>72267000</v>
      </c>
      <c r="D189" s="69" t="s">
        <v>272</v>
      </c>
      <c r="E189" s="106"/>
      <c r="F189" s="105"/>
      <c r="G189" s="132">
        <v>423212</v>
      </c>
      <c r="H189" s="132" t="s">
        <v>91</v>
      </c>
      <c r="I189" s="132" t="s">
        <v>137</v>
      </c>
      <c r="J189" s="132" t="s">
        <v>144</v>
      </c>
      <c r="K189" s="132" t="s">
        <v>145</v>
      </c>
      <c r="L189" s="54"/>
    </row>
    <row r="190" spans="1:12" ht="18" customHeight="1">
      <c r="A190" s="73"/>
      <c r="B190" s="133"/>
      <c r="C190" s="75"/>
      <c r="D190" s="76">
        <v>0</v>
      </c>
      <c r="E190" s="77" t="s">
        <v>241</v>
      </c>
      <c r="F190" s="105"/>
      <c r="G190" s="134"/>
      <c r="H190" s="134"/>
      <c r="I190" s="134"/>
      <c r="J190" s="134"/>
      <c r="K190" s="134"/>
      <c r="L190" s="54"/>
    </row>
    <row r="191" spans="1:12" ht="18" customHeight="1">
      <c r="A191" s="79"/>
      <c r="B191" s="135"/>
      <c r="C191" s="81"/>
      <c r="D191" s="76">
        <v>34000000</v>
      </c>
      <c r="E191" s="77" t="s">
        <v>244</v>
      </c>
      <c r="F191" s="105"/>
      <c r="G191" s="136"/>
      <c r="H191" s="136"/>
      <c r="I191" s="136"/>
      <c r="J191" s="136"/>
      <c r="K191" s="136"/>
      <c r="L191" s="54"/>
    </row>
    <row r="192" spans="1:12" ht="18.75" customHeight="1">
      <c r="A192" s="66" t="s">
        <v>31</v>
      </c>
      <c r="B192" s="131" t="s">
        <v>172</v>
      </c>
      <c r="C192" s="68">
        <v>72267000</v>
      </c>
      <c r="D192" s="69" t="s">
        <v>273</v>
      </c>
      <c r="E192" s="106"/>
      <c r="F192" s="105"/>
      <c r="G192" s="132">
        <v>423212</v>
      </c>
      <c r="H192" s="132" t="s">
        <v>91</v>
      </c>
      <c r="I192" s="132" t="s">
        <v>137</v>
      </c>
      <c r="J192" s="132" t="s">
        <v>144</v>
      </c>
      <c r="K192" s="132" t="s">
        <v>145</v>
      </c>
      <c r="L192" s="54"/>
    </row>
    <row r="193" spans="1:12" ht="18.75" customHeight="1">
      <c r="A193" s="73"/>
      <c r="B193" s="133"/>
      <c r="C193" s="75"/>
      <c r="D193" s="76">
        <v>0</v>
      </c>
      <c r="E193" s="77" t="s">
        <v>241</v>
      </c>
      <c r="F193" s="105"/>
      <c r="G193" s="134"/>
      <c r="H193" s="134"/>
      <c r="I193" s="134"/>
      <c r="J193" s="134"/>
      <c r="K193" s="134"/>
      <c r="L193" s="54"/>
    </row>
    <row r="194" spans="1:12" ht="18.75" customHeight="1">
      <c r="A194" s="79"/>
      <c r="B194" s="135"/>
      <c r="C194" s="81"/>
      <c r="D194" s="76">
        <v>9100000</v>
      </c>
      <c r="E194" s="77" t="s">
        <v>244</v>
      </c>
      <c r="F194" s="105"/>
      <c r="G194" s="136"/>
      <c r="H194" s="136"/>
      <c r="I194" s="136"/>
      <c r="J194" s="136"/>
      <c r="K194" s="136"/>
      <c r="L194" s="54"/>
    </row>
    <row r="195" spans="1:12" ht="18.75" customHeight="1">
      <c r="A195" s="66" t="s">
        <v>32</v>
      </c>
      <c r="B195" s="131" t="s">
        <v>183</v>
      </c>
      <c r="C195" s="68" t="s">
        <v>148</v>
      </c>
      <c r="D195" s="69" t="s">
        <v>274</v>
      </c>
      <c r="E195" s="106"/>
      <c r="F195" s="105"/>
      <c r="G195" s="132">
        <v>423711</v>
      </c>
      <c r="H195" s="132" t="s">
        <v>163</v>
      </c>
      <c r="I195" s="132" t="s">
        <v>130</v>
      </c>
      <c r="J195" s="132" t="s">
        <v>128</v>
      </c>
      <c r="K195" s="132" t="s">
        <v>129</v>
      </c>
      <c r="L195" s="54"/>
    </row>
    <row r="196" spans="1:12" ht="18.75" customHeight="1">
      <c r="A196" s="73"/>
      <c r="B196" s="133"/>
      <c r="C196" s="75"/>
      <c r="D196" s="76">
        <v>2000000</v>
      </c>
      <c r="E196" s="77" t="s">
        <v>241</v>
      </c>
      <c r="F196" s="105"/>
      <c r="G196" s="134"/>
      <c r="H196" s="134"/>
      <c r="I196" s="134"/>
      <c r="J196" s="134"/>
      <c r="K196" s="134"/>
      <c r="L196" s="54"/>
    </row>
    <row r="197" spans="1:12" ht="18.75" customHeight="1">
      <c r="A197" s="79"/>
      <c r="B197" s="135"/>
      <c r="C197" s="81"/>
      <c r="D197" s="76">
        <v>1000000</v>
      </c>
      <c r="E197" s="77" t="s">
        <v>242</v>
      </c>
      <c r="F197" s="105"/>
      <c r="G197" s="136"/>
      <c r="H197" s="136"/>
      <c r="I197" s="136"/>
      <c r="J197" s="136"/>
      <c r="K197" s="136"/>
      <c r="L197" s="54"/>
    </row>
    <row r="198" spans="1:12" ht="17.25" customHeight="1">
      <c r="A198" s="66" t="s">
        <v>43</v>
      </c>
      <c r="B198" s="131" t="s">
        <v>51</v>
      </c>
      <c r="C198" s="68">
        <v>80500000</v>
      </c>
      <c r="D198" s="69" t="s">
        <v>275</v>
      </c>
      <c r="E198" s="106"/>
      <c r="F198" s="105"/>
      <c r="G198" s="132">
        <v>423911</v>
      </c>
      <c r="H198" s="132" t="s">
        <v>163</v>
      </c>
      <c r="I198" s="132" t="s">
        <v>142</v>
      </c>
      <c r="J198" s="132" t="s">
        <v>144</v>
      </c>
      <c r="K198" s="132" t="s">
        <v>140</v>
      </c>
      <c r="L198" s="54"/>
    </row>
    <row r="199" spans="1:12" ht="17.25" customHeight="1">
      <c r="A199" s="73"/>
      <c r="B199" s="133"/>
      <c r="C199" s="75"/>
      <c r="D199" s="76">
        <v>0</v>
      </c>
      <c r="E199" s="77" t="s">
        <v>241</v>
      </c>
      <c r="F199" s="105"/>
      <c r="G199" s="134"/>
      <c r="H199" s="134"/>
      <c r="I199" s="134"/>
      <c r="J199" s="134"/>
      <c r="K199" s="134"/>
      <c r="L199" s="54"/>
    </row>
    <row r="200" spans="1:12" ht="17.25" customHeight="1">
      <c r="A200" s="79"/>
      <c r="B200" s="135"/>
      <c r="C200" s="81"/>
      <c r="D200" s="76">
        <v>510000</v>
      </c>
      <c r="E200" s="77" t="s">
        <v>244</v>
      </c>
      <c r="F200" s="105"/>
      <c r="G200" s="136"/>
      <c r="H200" s="136"/>
      <c r="I200" s="136"/>
      <c r="J200" s="136"/>
      <c r="K200" s="136"/>
      <c r="L200" s="54"/>
    </row>
    <row r="201" spans="1:12" ht="33" customHeight="1">
      <c r="A201" s="174" t="s">
        <v>61</v>
      </c>
      <c r="B201" s="175" t="s">
        <v>349</v>
      </c>
      <c r="C201" s="191">
        <v>71330000</v>
      </c>
      <c r="D201" s="91">
        <v>2300000</v>
      </c>
      <c r="E201" s="87" t="s">
        <v>241</v>
      </c>
      <c r="F201" s="105"/>
      <c r="G201" s="176">
        <v>423911</v>
      </c>
      <c r="H201" s="176" t="s">
        <v>163</v>
      </c>
      <c r="I201" s="176" t="s">
        <v>133</v>
      </c>
      <c r="J201" s="176" t="s">
        <v>158</v>
      </c>
      <c r="K201" s="176" t="s">
        <v>299</v>
      </c>
      <c r="L201" s="54"/>
    </row>
    <row r="202" spans="1:12" ht="17.25" customHeight="1">
      <c r="A202" s="66" t="s">
        <v>210</v>
      </c>
      <c r="B202" s="131" t="s">
        <v>173</v>
      </c>
      <c r="C202" s="156">
        <v>98390000</v>
      </c>
      <c r="D202" s="69" t="s">
        <v>276</v>
      </c>
      <c r="E202" s="106"/>
      <c r="F202" s="105"/>
      <c r="G202" s="132">
        <v>423911</v>
      </c>
      <c r="H202" s="132" t="s">
        <v>163</v>
      </c>
      <c r="I202" s="132" t="s">
        <v>133</v>
      </c>
      <c r="J202" s="132" t="s">
        <v>158</v>
      </c>
      <c r="K202" s="132" t="s">
        <v>299</v>
      </c>
      <c r="L202" s="54"/>
    </row>
    <row r="203" spans="1:12" ht="17.25" customHeight="1">
      <c r="A203" s="73"/>
      <c r="B203" s="133"/>
      <c r="C203" s="159"/>
      <c r="D203" s="110">
        <v>291666.67</v>
      </c>
      <c r="E203" s="77" t="s">
        <v>251</v>
      </c>
      <c r="F203" s="105"/>
      <c r="G203" s="134"/>
      <c r="H203" s="134"/>
      <c r="I203" s="134"/>
      <c r="J203" s="134"/>
      <c r="K203" s="134"/>
      <c r="L203" s="54"/>
    </row>
    <row r="204" spans="1:12" ht="17.25" customHeight="1">
      <c r="A204" s="79"/>
      <c r="B204" s="135"/>
      <c r="C204" s="162"/>
      <c r="D204" s="110">
        <v>408333.33</v>
      </c>
      <c r="E204" s="77" t="s">
        <v>244</v>
      </c>
      <c r="F204" s="105"/>
      <c r="G204" s="136"/>
      <c r="H204" s="136"/>
      <c r="I204" s="136"/>
      <c r="J204" s="136"/>
      <c r="K204" s="136"/>
      <c r="L204" s="54"/>
    </row>
    <row r="205" spans="1:12" ht="18" customHeight="1">
      <c r="A205" s="66" t="s">
        <v>67</v>
      </c>
      <c r="B205" s="155" t="s">
        <v>174</v>
      </c>
      <c r="C205" s="156">
        <v>98390000</v>
      </c>
      <c r="D205" s="69" t="s">
        <v>277</v>
      </c>
      <c r="E205" s="106"/>
      <c r="F205" s="105"/>
      <c r="G205" s="132">
        <v>423911</v>
      </c>
      <c r="H205" s="132" t="s">
        <v>163</v>
      </c>
      <c r="I205" s="132" t="s">
        <v>133</v>
      </c>
      <c r="J205" s="132" t="s">
        <v>158</v>
      </c>
      <c r="K205" s="132" t="s">
        <v>299</v>
      </c>
      <c r="L205" s="54"/>
    </row>
    <row r="206" spans="1:12" ht="18" customHeight="1">
      <c r="A206" s="73"/>
      <c r="B206" s="158"/>
      <c r="C206" s="159"/>
      <c r="D206" s="76">
        <v>487500</v>
      </c>
      <c r="E206" s="77" t="s">
        <v>241</v>
      </c>
      <c r="F206" s="105"/>
      <c r="G206" s="134"/>
      <c r="H206" s="134"/>
      <c r="I206" s="134"/>
      <c r="J206" s="134"/>
      <c r="K206" s="134"/>
      <c r="L206" s="54"/>
    </row>
    <row r="207" spans="1:12" ht="18" customHeight="1">
      <c r="A207" s="79"/>
      <c r="B207" s="161"/>
      <c r="C207" s="162"/>
      <c r="D207" s="76">
        <v>682500</v>
      </c>
      <c r="E207" s="77" t="s">
        <v>244</v>
      </c>
      <c r="F207" s="105"/>
      <c r="G207" s="136"/>
      <c r="H207" s="136"/>
      <c r="I207" s="136"/>
      <c r="J207" s="136"/>
      <c r="K207" s="136"/>
      <c r="L207" s="54"/>
    </row>
    <row r="208" spans="1:12" ht="17.25" customHeight="1">
      <c r="A208" s="66" t="s">
        <v>218</v>
      </c>
      <c r="B208" s="155" t="s">
        <v>240</v>
      </c>
      <c r="C208" s="156">
        <v>41110000</v>
      </c>
      <c r="D208" s="69" t="s">
        <v>278</v>
      </c>
      <c r="E208" s="106"/>
      <c r="F208" s="56"/>
      <c r="G208" s="132">
        <v>423711</v>
      </c>
      <c r="H208" s="132" t="s">
        <v>163</v>
      </c>
      <c r="I208" s="132" t="s">
        <v>144</v>
      </c>
      <c r="J208" s="132" t="s">
        <v>140</v>
      </c>
      <c r="K208" s="132" t="s">
        <v>141</v>
      </c>
      <c r="L208" s="54"/>
    </row>
    <row r="209" spans="1:12" ht="17.25" customHeight="1">
      <c r="A209" s="73"/>
      <c r="B209" s="158"/>
      <c r="C209" s="159"/>
      <c r="D209" s="76">
        <v>504166.67</v>
      </c>
      <c r="E209" s="77" t="s">
        <v>263</v>
      </c>
      <c r="F209" s="56"/>
      <c r="G209" s="134"/>
      <c r="H209" s="134"/>
      <c r="I209" s="134"/>
      <c r="J209" s="134"/>
      <c r="K209" s="134"/>
      <c r="L209" s="54"/>
    </row>
    <row r="210" spans="1:12" ht="17.25" customHeight="1">
      <c r="A210" s="79"/>
      <c r="B210" s="161"/>
      <c r="C210" s="162"/>
      <c r="D210" s="126">
        <v>45833.33</v>
      </c>
      <c r="E210" s="113" t="s">
        <v>243</v>
      </c>
      <c r="F210" s="94"/>
      <c r="G210" s="136"/>
      <c r="H210" s="136"/>
      <c r="I210" s="136"/>
      <c r="J210" s="136"/>
      <c r="K210" s="136"/>
      <c r="L210" s="61"/>
    </row>
    <row r="211" spans="1:12" ht="33" customHeight="1">
      <c r="A211" s="83"/>
      <c r="B211" s="95" t="s">
        <v>35</v>
      </c>
      <c r="C211" s="96" t="s">
        <v>200</v>
      </c>
      <c r="D211" s="61"/>
      <c r="E211" s="61"/>
      <c r="F211" s="96"/>
      <c r="G211" s="96"/>
      <c r="H211" s="96"/>
      <c r="I211" s="96"/>
      <c r="J211" s="96"/>
      <c r="K211" s="96"/>
      <c r="L211" s="96"/>
    </row>
    <row r="212" spans="1:12" ht="30" customHeight="1">
      <c r="A212" s="97"/>
      <c r="B212" s="98"/>
      <c r="C212" s="98"/>
      <c r="D212" s="99"/>
      <c r="E212" s="99"/>
      <c r="F212" s="98"/>
      <c r="G212" s="98"/>
      <c r="H212" s="98"/>
      <c r="I212" s="98"/>
      <c r="J212" s="98"/>
      <c r="K212" s="98"/>
      <c r="L212" s="100"/>
    </row>
    <row r="213" spans="1:12" ht="31.5" customHeight="1">
      <c r="A213" s="41" t="s">
        <v>60</v>
      </c>
      <c r="B213" s="42" t="s">
        <v>12</v>
      </c>
      <c r="C213" s="101"/>
      <c r="D213" s="102">
        <f>D216+D219</f>
        <v>3000000</v>
      </c>
      <c r="E213" s="103" t="s">
        <v>253</v>
      </c>
      <c r="F213" s="104">
        <v>129580833.33</v>
      </c>
      <c r="G213" s="42">
        <v>511000</v>
      </c>
      <c r="H213" s="42"/>
      <c r="I213" s="42"/>
      <c r="J213" s="42"/>
      <c r="K213" s="42"/>
      <c r="L213" s="42"/>
    </row>
    <row r="214" spans="1:12" ht="31.5" customHeight="1">
      <c r="A214" s="60"/>
      <c r="B214" s="61"/>
      <c r="C214" s="62"/>
      <c r="D214" s="44">
        <f>D217+D220</f>
        <v>3000000</v>
      </c>
      <c r="E214" s="45" t="s">
        <v>242</v>
      </c>
      <c r="F214" s="105"/>
      <c r="G214" s="61"/>
      <c r="H214" s="61"/>
      <c r="I214" s="61"/>
      <c r="J214" s="61"/>
      <c r="K214" s="61"/>
      <c r="L214" s="54"/>
    </row>
    <row r="215" spans="1:191" s="3" customFormat="1" ht="19.5" customHeight="1">
      <c r="A215" s="19" t="s">
        <v>44</v>
      </c>
      <c r="B215" s="67" t="s">
        <v>37</v>
      </c>
      <c r="C215" s="192">
        <v>71520000</v>
      </c>
      <c r="D215" s="140" t="s">
        <v>274</v>
      </c>
      <c r="E215" s="141"/>
      <c r="F215" s="105"/>
      <c r="G215" s="107">
        <v>511321</v>
      </c>
      <c r="H215" s="107" t="s">
        <v>163</v>
      </c>
      <c r="I215" s="107" t="s">
        <v>142</v>
      </c>
      <c r="J215" s="107" t="s">
        <v>144</v>
      </c>
      <c r="K215" s="107" t="s">
        <v>145</v>
      </c>
      <c r="L215" s="54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</row>
    <row r="216" spans="1:191" s="3" customFormat="1" ht="19.5" customHeight="1">
      <c r="A216" s="27"/>
      <c r="B216" s="74"/>
      <c r="C216" s="193"/>
      <c r="D216" s="144">
        <v>2000000</v>
      </c>
      <c r="E216" s="145" t="s">
        <v>241</v>
      </c>
      <c r="F216" s="105"/>
      <c r="G216" s="109"/>
      <c r="H216" s="109"/>
      <c r="I216" s="109"/>
      <c r="J216" s="109"/>
      <c r="K216" s="109"/>
      <c r="L216" s="54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</row>
    <row r="217" spans="1:191" s="3" customFormat="1" ht="19.5" customHeight="1">
      <c r="A217" s="35"/>
      <c r="B217" s="80"/>
      <c r="C217" s="194"/>
      <c r="D217" s="144">
        <v>1000000</v>
      </c>
      <c r="E217" s="145" t="s">
        <v>244</v>
      </c>
      <c r="F217" s="105"/>
      <c r="G217" s="111"/>
      <c r="H217" s="111"/>
      <c r="I217" s="111"/>
      <c r="J217" s="111"/>
      <c r="K217" s="111"/>
      <c r="L217" s="54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</row>
    <row r="218" spans="1:191" s="3" customFormat="1" ht="19.5" customHeight="1">
      <c r="A218" s="19" t="s">
        <v>45</v>
      </c>
      <c r="B218" s="67" t="s">
        <v>292</v>
      </c>
      <c r="C218" s="107">
        <v>71242000</v>
      </c>
      <c r="D218" s="69" t="s">
        <v>274</v>
      </c>
      <c r="E218" s="106"/>
      <c r="F218" s="105"/>
      <c r="G218" s="107">
        <v>511321</v>
      </c>
      <c r="H218" s="107" t="s">
        <v>163</v>
      </c>
      <c r="I218" s="107" t="s">
        <v>133</v>
      </c>
      <c r="J218" s="107" t="s">
        <v>159</v>
      </c>
      <c r="K218" s="107" t="s">
        <v>161</v>
      </c>
      <c r="L218" s="54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</row>
    <row r="219" spans="1:191" s="3" customFormat="1" ht="19.5" customHeight="1">
      <c r="A219" s="27"/>
      <c r="B219" s="74"/>
      <c r="C219" s="109"/>
      <c r="D219" s="76">
        <v>1000000</v>
      </c>
      <c r="E219" s="77" t="s">
        <v>241</v>
      </c>
      <c r="F219" s="105"/>
      <c r="G219" s="109"/>
      <c r="H219" s="109"/>
      <c r="I219" s="109"/>
      <c r="J219" s="109"/>
      <c r="K219" s="109"/>
      <c r="L219" s="54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</row>
    <row r="220" spans="1:191" s="3" customFormat="1" ht="19.5" customHeight="1">
      <c r="A220" s="35"/>
      <c r="B220" s="80"/>
      <c r="C220" s="111"/>
      <c r="D220" s="126">
        <v>2000000</v>
      </c>
      <c r="E220" s="113" t="s">
        <v>244</v>
      </c>
      <c r="F220" s="114"/>
      <c r="G220" s="111"/>
      <c r="H220" s="111"/>
      <c r="I220" s="111"/>
      <c r="J220" s="111"/>
      <c r="K220" s="111"/>
      <c r="L220" s="6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</row>
    <row r="221" spans="1:12" ht="33" customHeight="1">
      <c r="A221" s="83"/>
      <c r="B221" s="95" t="s">
        <v>35</v>
      </c>
      <c r="C221" s="96" t="s">
        <v>200</v>
      </c>
      <c r="D221" s="61"/>
      <c r="E221" s="61"/>
      <c r="F221" s="96"/>
      <c r="G221" s="96"/>
      <c r="H221" s="96"/>
      <c r="I221" s="96"/>
      <c r="J221" s="96"/>
      <c r="K221" s="96"/>
      <c r="L221" s="96"/>
    </row>
    <row r="222" spans="1:12" ht="30" customHeight="1">
      <c r="A222" s="97"/>
      <c r="B222" s="98"/>
      <c r="C222" s="98"/>
      <c r="D222" s="99"/>
      <c r="E222" s="99"/>
      <c r="F222" s="98"/>
      <c r="G222" s="98"/>
      <c r="H222" s="98"/>
      <c r="I222" s="98"/>
      <c r="J222" s="98"/>
      <c r="K222" s="98"/>
      <c r="L222" s="100"/>
    </row>
    <row r="223" spans="1:191" s="52" customFormat="1" ht="24" customHeight="1">
      <c r="A223" s="41" t="s">
        <v>66</v>
      </c>
      <c r="B223" s="42" t="s">
        <v>82</v>
      </c>
      <c r="C223" s="101"/>
      <c r="D223" s="102">
        <f>D226</f>
        <v>625000</v>
      </c>
      <c r="E223" s="103" t="s">
        <v>279</v>
      </c>
      <c r="F223" s="104">
        <v>14166666.66</v>
      </c>
      <c r="G223" s="42">
        <v>422000</v>
      </c>
      <c r="H223" s="42"/>
      <c r="I223" s="42"/>
      <c r="J223" s="42"/>
      <c r="K223" s="42"/>
      <c r="L223" s="172" t="s">
        <v>353</v>
      </c>
      <c r="M223" s="51"/>
      <c r="N223" s="2"/>
      <c r="O223" s="2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/>
      <c r="CU223" s="51"/>
      <c r="CV223" s="51"/>
      <c r="CW223" s="51"/>
      <c r="CX223" s="51"/>
      <c r="CY223" s="51"/>
      <c r="CZ223" s="51"/>
      <c r="DA223" s="51"/>
      <c r="DB223" s="51"/>
      <c r="DC223" s="51"/>
      <c r="DD223" s="51"/>
      <c r="DE223" s="51"/>
      <c r="DF223" s="51"/>
      <c r="DG223" s="51"/>
      <c r="DH223" s="51"/>
      <c r="DI223" s="51"/>
      <c r="DJ223" s="51"/>
      <c r="DK223" s="51"/>
      <c r="DL223" s="51"/>
      <c r="DM223" s="51"/>
      <c r="DN223" s="51"/>
      <c r="DO223" s="51"/>
      <c r="DP223" s="51"/>
      <c r="DQ223" s="51"/>
      <c r="DR223" s="51"/>
      <c r="DS223" s="51"/>
      <c r="DT223" s="51"/>
      <c r="DU223" s="51"/>
      <c r="DV223" s="51"/>
      <c r="DW223" s="51"/>
      <c r="DX223" s="51"/>
      <c r="DY223" s="51"/>
      <c r="DZ223" s="51"/>
      <c r="EA223" s="51"/>
      <c r="EB223" s="51"/>
      <c r="EC223" s="51"/>
      <c r="ED223" s="51"/>
      <c r="EE223" s="51"/>
      <c r="EF223" s="51"/>
      <c r="EG223" s="51"/>
      <c r="EH223" s="51"/>
      <c r="EI223" s="51"/>
      <c r="EJ223" s="51"/>
      <c r="EK223" s="51"/>
      <c r="EL223" s="51"/>
      <c r="EM223" s="51"/>
      <c r="EN223" s="51"/>
      <c r="EO223" s="51"/>
      <c r="EP223" s="51"/>
      <c r="EQ223" s="51"/>
      <c r="ER223" s="51"/>
      <c r="ES223" s="51"/>
      <c r="ET223" s="51"/>
      <c r="EU223" s="51"/>
      <c r="EV223" s="51"/>
      <c r="EW223" s="51"/>
      <c r="EX223" s="51"/>
      <c r="EY223" s="51"/>
      <c r="EZ223" s="51"/>
      <c r="FA223" s="51"/>
      <c r="FB223" s="51"/>
      <c r="FC223" s="51"/>
      <c r="FD223" s="51"/>
      <c r="FE223" s="51"/>
      <c r="FF223" s="51"/>
      <c r="FG223" s="51"/>
      <c r="FH223" s="51"/>
      <c r="FI223" s="51"/>
      <c r="FJ223" s="51"/>
      <c r="FK223" s="51"/>
      <c r="FL223" s="51"/>
      <c r="FM223" s="51"/>
      <c r="FN223" s="51"/>
      <c r="FO223" s="51"/>
      <c r="FP223" s="51"/>
      <c r="FQ223" s="51"/>
      <c r="FR223" s="51"/>
      <c r="FS223" s="51"/>
      <c r="FT223" s="51"/>
      <c r="FU223" s="51"/>
      <c r="FV223" s="51"/>
      <c r="FW223" s="51"/>
      <c r="FX223" s="51"/>
      <c r="FY223" s="51"/>
      <c r="FZ223" s="51"/>
      <c r="GA223" s="51"/>
      <c r="GB223" s="51"/>
      <c r="GC223" s="51"/>
      <c r="GD223" s="51"/>
      <c r="GE223" s="51"/>
      <c r="GF223" s="51"/>
      <c r="GG223" s="51"/>
      <c r="GH223" s="51"/>
      <c r="GI223" s="51"/>
    </row>
    <row r="224" spans="1:191" s="52" customFormat="1" ht="24" customHeight="1">
      <c r="A224" s="53"/>
      <c r="B224" s="54"/>
      <c r="C224" s="55"/>
      <c r="D224" s="44">
        <f>D227</f>
        <v>875000</v>
      </c>
      <c r="E224" s="45" t="s">
        <v>244</v>
      </c>
      <c r="F224" s="105"/>
      <c r="G224" s="54"/>
      <c r="H224" s="54"/>
      <c r="I224" s="54"/>
      <c r="J224" s="54"/>
      <c r="K224" s="54"/>
      <c r="L224" s="173"/>
      <c r="M224" s="51"/>
      <c r="N224" s="2"/>
      <c r="O224" s="2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  <c r="CW224" s="51"/>
      <c r="CX224" s="51"/>
      <c r="CY224" s="51"/>
      <c r="CZ224" s="51"/>
      <c r="DA224" s="51"/>
      <c r="DB224" s="51"/>
      <c r="DC224" s="51"/>
      <c r="DD224" s="51"/>
      <c r="DE224" s="51"/>
      <c r="DF224" s="51"/>
      <c r="DG224" s="51"/>
      <c r="DH224" s="51"/>
      <c r="DI224" s="51"/>
      <c r="DJ224" s="51"/>
      <c r="DK224" s="51"/>
      <c r="DL224" s="51"/>
      <c r="DM224" s="51"/>
      <c r="DN224" s="51"/>
      <c r="DO224" s="51"/>
      <c r="DP224" s="51"/>
      <c r="DQ224" s="51"/>
      <c r="DR224" s="51"/>
      <c r="DS224" s="51"/>
      <c r="DT224" s="51"/>
      <c r="DU224" s="51"/>
      <c r="DV224" s="51"/>
      <c r="DW224" s="51"/>
      <c r="DX224" s="51"/>
      <c r="DY224" s="51"/>
      <c r="DZ224" s="51"/>
      <c r="EA224" s="51"/>
      <c r="EB224" s="51"/>
      <c r="EC224" s="51"/>
      <c r="ED224" s="51"/>
      <c r="EE224" s="51"/>
      <c r="EF224" s="51"/>
      <c r="EG224" s="51"/>
      <c r="EH224" s="51"/>
      <c r="EI224" s="51"/>
      <c r="EJ224" s="51"/>
      <c r="EK224" s="51"/>
      <c r="EL224" s="51"/>
      <c r="EM224" s="51"/>
      <c r="EN224" s="51"/>
      <c r="EO224" s="51"/>
      <c r="EP224" s="51"/>
      <c r="EQ224" s="51"/>
      <c r="ER224" s="51"/>
      <c r="ES224" s="51"/>
      <c r="ET224" s="51"/>
      <c r="EU224" s="51"/>
      <c r="EV224" s="51"/>
      <c r="EW224" s="51"/>
      <c r="EX224" s="51"/>
      <c r="EY224" s="51"/>
      <c r="EZ224" s="51"/>
      <c r="FA224" s="51"/>
      <c r="FB224" s="51"/>
      <c r="FC224" s="51"/>
      <c r="FD224" s="51"/>
      <c r="FE224" s="51"/>
      <c r="FF224" s="51"/>
      <c r="FG224" s="51"/>
      <c r="FH224" s="51"/>
      <c r="FI224" s="51"/>
      <c r="FJ224" s="51"/>
      <c r="FK224" s="51"/>
      <c r="FL224" s="51"/>
      <c r="FM224" s="51"/>
      <c r="FN224" s="51"/>
      <c r="FO224" s="51"/>
      <c r="FP224" s="51"/>
      <c r="FQ224" s="51"/>
      <c r="FR224" s="51"/>
      <c r="FS224" s="51"/>
      <c r="FT224" s="51"/>
      <c r="FU224" s="51"/>
      <c r="FV224" s="51"/>
      <c r="FW224" s="51"/>
      <c r="FX224" s="51"/>
      <c r="FY224" s="51"/>
      <c r="FZ224" s="51"/>
      <c r="GA224" s="51"/>
      <c r="GB224" s="51"/>
      <c r="GC224" s="51"/>
      <c r="GD224" s="51"/>
      <c r="GE224" s="51"/>
      <c r="GF224" s="51"/>
      <c r="GG224" s="51"/>
      <c r="GH224" s="51"/>
      <c r="GI224" s="51"/>
    </row>
    <row r="225" spans="1:12" ht="19.5" customHeight="1">
      <c r="A225" s="66" t="s">
        <v>68</v>
      </c>
      <c r="B225" s="131" t="s">
        <v>169</v>
      </c>
      <c r="C225" s="68" t="s">
        <v>149</v>
      </c>
      <c r="D225" s="108" t="s">
        <v>271</v>
      </c>
      <c r="E225" s="119"/>
      <c r="F225" s="56"/>
      <c r="G225" s="132">
        <v>422200</v>
      </c>
      <c r="H225" s="132" t="s">
        <v>91</v>
      </c>
      <c r="I225" s="132" t="s">
        <v>130</v>
      </c>
      <c r="J225" s="132" t="s">
        <v>158</v>
      </c>
      <c r="K225" s="132" t="s">
        <v>299</v>
      </c>
      <c r="L225" s="173"/>
    </row>
    <row r="226" spans="1:12" ht="19.5" customHeight="1">
      <c r="A226" s="73"/>
      <c r="B226" s="133"/>
      <c r="C226" s="75"/>
      <c r="D226" s="195">
        <v>625000</v>
      </c>
      <c r="E226" s="180" t="s">
        <v>241</v>
      </c>
      <c r="F226" s="56"/>
      <c r="G226" s="134"/>
      <c r="H226" s="134"/>
      <c r="I226" s="134"/>
      <c r="J226" s="134"/>
      <c r="K226" s="134"/>
      <c r="L226" s="173"/>
    </row>
    <row r="227" spans="1:12" ht="19.5" customHeight="1">
      <c r="A227" s="73"/>
      <c r="B227" s="133"/>
      <c r="C227" s="75"/>
      <c r="D227" s="112">
        <v>875000</v>
      </c>
      <c r="E227" s="185" t="s">
        <v>244</v>
      </c>
      <c r="F227" s="56"/>
      <c r="G227" s="134"/>
      <c r="H227" s="134"/>
      <c r="I227" s="134"/>
      <c r="J227" s="134"/>
      <c r="K227" s="134"/>
      <c r="L227" s="173"/>
    </row>
    <row r="228" spans="1:12" ht="35.25" customHeight="1">
      <c r="A228" s="83"/>
      <c r="B228" s="95" t="s">
        <v>35</v>
      </c>
      <c r="C228" s="96" t="s">
        <v>200</v>
      </c>
      <c r="D228" s="61"/>
      <c r="E228" s="61"/>
      <c r="F228" s="96"/>
      <c r="G228" s="96"/>
      <c r="H228" s="96"/>
      <c r="I228" s="96"/>
      <c r="J228" s="96"/>
      <c r="K228" s="96"/>
      <c r="L228" s="96"/>
    </row>
    <row r="229" spans="1:12" ht="30" customHeight="1">
      <c r="A229" s="97"/>
      <c r="B229" s="98"/>
      <c r="C229" s="98"/>
      <c r="D229" s="99"/>
      <c r="E229" s="99"/>
      <c r="F229" s="98"/>
      <c r="G229" s="98"/>
      <c r="H229" s="98"/>
      <c r="I229" s="98"/>
      <c r="J229" s="98"/>
      <c r="K229" s="98"/>
      <c r="L229" s="100"/>
    </row>
    <row r="230" spans="1:12" ht="21" customHeight="1">
      <c r="A230" s="41" t="s">
        <v>99</v>
      </c>
      <c r="B230" s="150" t="s">
        <v>86</v>
      </c>
      <c r="C230" s="151"/>
      <c r="D230" s="102">
        <f>D233</f>
        <v>52297960</v>
      </c>
      <c r="E230" s="103" t="s">
        <v>241</v>
      </c>
      <c r="F230" s="104">
        <v>3817980833.33</v>
      </c>
      <c r="G230" s="150">
        <v>471212</v>
      </c>
      <c r="H230" s="42"/>
      <c r="I230" s="42"/>
      <c r="J230" s="42"/>
      <c r="K230" s="42"/>
      <c r="L230" s="42"/>
    </row>
    <row r="231" spans="1:12" ht="21" customHeight="1">
      <c r="A231" s="60"/>
      <c r="B231" s="152"/>
      <c r="C231" s="153"/>
      <c r="D231" s="44">
        <f>D234</f>
        <v>575277560</v>
      </c>
      <c r="E231" s="45" t="s">
        <v>244</v>
      </c>
      <c r="F231" s="105"/>
      <c r="G231" s="152"/>
      <c r="H231" s="61"/>
      <c r="I231" s="61"/>
      <c r="J231" s="61"/>
      <c r="K231" s="61"/>
      <c r="L231" s="54"/>
    </row>
    <row r="232" spans="1:16" ht="20.25" customHeight="1">
      <c r="A232" s="66" t="s">
        <v>87</v>
      </c>
      <c r="B232" s="155" t="s">
        <v>168</v>
      </c>
      <c r="C232" s="156">
        <v>85141211</v>
      </c>
      <c r="D232" s="69" t="s">
        <v>280</v>
      </c>
      <c r="E232" s="106"/>
      <c r="F232" s="56"/>
      <c r="G232" s="157">
        <v>471212</v>
      </c>
      <c r="H232" s="132" t="s">
        <v>91</v>
      </c>
      <c r="I232" s="132" t="s">
        <v>88</v>
      </c>
      <c r="J232" s="132" t="s">
        <v>89</v>
      </c>
      <c r="K232" s="132" t="s">
        <v>90</v>
      </c>
      <c r="L232" s="54"/>
      <c r="P232" s="51"/>
    </row>
    <row r="233" spans="1:16" ht="20.25" customHeight="1">
      <c r="A233" s="73"/>
      <c r="B233" s="158"/>
      <c r="C233" s="159"/>
      <c r="D233" s="76">
        <v>52297960</v>
      </c>
      <c r="E233" s="77" t="s">
        <v>241</v>
      </c>
      <c r="F233" s="56"/>
      <c r="G233" s="160"/>
      <c r="H233" s="134"/>
      <c r="I233" s="134"/>
      <c r="J233" s="134"/>
      <c r="K233" s="134"/>
      <c r="L233" s="54"/>
      <c r="P233" s="51"/>
    </row>
    <row r="234" spans="1:16" ht="20.25" customHeight="1">
      <c r="A234" s="79"/>
      <c r="B234" s="161"/>
      <c r="C234" s="162"/>
      <c r="D234" s="126">
        <v>575277560</v>
      </c>
      <c r="E234" s="113" t="s">
        <v>244</v>
      </c>
      <c r="F234" s="94"/>
      <c r="G234" s="163"/>
      <c r="H234" s="136"/>
      <c r="I234" s="136"/>
      <c r="J234" s="136"/>
      <c r="K234" s="136"/>
      <c r="L234" s="61"/>
      <c r="P234" s="51"/>
    </row>
    <row r="235" spans="1:12" ht="39" customHeight="1">
      <c r="A235" s="83"/>
      <c r="B235" s="95" t="s">
        <v>35</v>
      </c>
      <c r="C235" s="96" t="s">
        <v>94</v>
      </c>
      <c r="D235" s="61"/>
      <c r="E235" s="61"/>
      <c r="F235" s="96"/>
      <c r="G235" s="96"/>
      <c r="H235" s="96"/>
      <c r="I235" s="96"/>
      <c r="J235" s="96"/>
      <c r="K235" s="96"/>
      <c r="L235" s="96"/>
    </row>
    <row r="236" spans="1:12" ht="39" customHeight="1">
      <c r="A236" s="97"/>
      <c r="B236" s="98"/>
      <c r="C236" s="98"/>
      <c r="D236" s="99"/>
      <c r="E236" s="99"/>
      <c r="F236" s="98"/>
      <c r="G236" s="98"/>
      <c r="H236" s="98"/>
      <c r="I236" s="98"/>
      <c r="J236" s="98"/>
      <c r="K236" s="98"/>
      <c r="L236" s="100"/>
    </row>
    <row r="237" spans="1:12" ht="32.25" customHeight="1">
      <c r="A237" s="41" t="s">
        <v>100</v>
      </c>
      <c r="B237" s="150" t="s">
        <v>152</v>
      </c>
      <c r="C237" s="151"/>
      <c r="D237" s="102">
        <f>D240+D243</f>
        <v>5000000</v>
      </c>
      <c r="E237" s="103" t="s">
        <v>253</v>
      </c>
      <c r="F237" s="104">
        <v>2408333333.33</v>
      </c>
      <c r="G237" s="150">
        <v>471216</v>
      </c>
      <c r="H237" s="42"/>
      <c r="I237" s="42"/>
      <c r="J237" s="42"/>
      <c r="K237" s="42"/>
      <c r="L237" s="42"/>
    </row>
    <row r="238" spans="1:12" ht="32.25" customHeight="1">
      <c r="A238" s="60"/>
      <c r="B238" s="152"/>
      <c r="C238" s="153"/>
      <c r="D238" s="44">
        <f>D241+D244</f>
        <v>10000000</v>
      </c>
      <c r="E238" s="45" t="s">
        <v>242</v>
      </c>
      <c r="F238" s="105"/>
      <c r="G238" s="152"/>
      <c r="H238" s="61"/>
      <c r="I238" s="61"/>
      <c r="J238" s="61"/>
      <c r="K238" s="61"/>
      <c r="L238" s="54"/>
    </row>
    <row r="239" spans="1:16" ht="20.25" customHeight="1">
      <c r="A239" s="66" t="s">
        <v>101</v>
      </c>
      <c r="B239" s="155" t="s">
        <v>166</v>
      </c>
      <c r="C239" s="156">
        <v>50421000</v>
      </c>
      <c r="D239" s="108" t="s">
        <v>281</v>
      </c>
      <c r="E239" s="106"/>
      <c r="F239" s="105"/>
      <c r="G239" s="157">
        <v>471216</v>
      </c>
      <c r="H239" s="132" t="s">
        <v>91</v>
      </c>
      <c r="I239" s="132" t="s">
        <v>133</v>
      </c>
      <c r="J239" s="132" t="s">
        <v>159</v>
      </c>
      <c r="K239" s="132" t="s">
        <v>161</v>
      </c>
      <c r="L239" s="54"/>
      <c r="P239" s="51"/>
    </row>
    <row r="240" spans="1:16" ht="20.25" customHeight="1">
      <c r="A240" s="73"/>
      <c r="B240" s="158"/>
      <c r="C240" s="159"/>
      <c r="D240" s="110">
        <v>4166666.67</v>
      </c>
      <c r="E240" s="77" t="s">
        <v>241</v>
      </c>
      <c r="F240" s="105"/>
      <c r="G240" s="160"/>
      <c r="H240" s="134"/>
      <c r="I240" s="134"/>
      <c r="J240" s="134"/>
      <c r="K240" s="134"/>
      <c r="L240" s="54"/>
      <c r="P240" s="51"/>
    </row>
    <row r="241" spans="1:16" ht="20.25" customHeight="1">
      <c r="A241" s="79"/>
      <c r="B241" s="161"/>
      <c r="C241" s="162"/>
      <c r="D241" s="110">
        <v>8333333.33</v>
      </c>
      <c r="E241" s="77" t="s">
        <v>242</v>
      </c>
      <c r="F241" s="105"/>
      <c r="G241" s="163"/>
      <c r="H241" s="136"/>
      <c r="I241" s="136"/>
      <c r="J241" s="136"/>
      <c r="K241" s="136"/>
      <c r="L241" s="54"/>
      <c r="P241" s="51"/>
    </row>
    <row r="242" spans="1:16" ht="22.5" customHeight="1">
      <c r="A242" s="66" t="s">
        <v>102</v>
      </c>
      <c r="B242" s="155" t="s">
        <v>167</v>
      </c>
      <c r="C242" s="156">
        <v>50421000</v>
      </c>
      <c r="D242" s="108" t="s">
        <v>249</v>
      </c>
      <c r="E242" s="106" t="s">
        <v>55</v>
      </c>
      <c r="F242" s="56"/>
      <c r="G242" s="157">
        <v>471216</v>
      </c>
      <c r="H242" s="132" t="s">
        <v>91</v>
      </c>
      <c r="I242" s="132" t="s">
        <v>133</v>
      </c>
      <c r="J242" s="132" t="s">
        <v>159</v>
      </c>
      <c r="K242" s="132" t="s">
        <v>161</v>
      </c>
      <c r="L242" s="54"/>
      <c r="P242" s="51"/>
    </row>
    <row r="243" spans="1:16" ht="22.5" customHeight="1">
      <c r="A243" s="73"/>
      <c r="B243" s="158"/>
      <c r="C243" s="159"/>
      <c r="D243" s="110">
        <v>833333.33</v>
      </c>
      <c r="E243" s="77" t="s">
        <v>253</v>
      </c>
      <c r="F243" s="56"/>
      <c r="G243" s="160"/>
      <c r="H243" s="134"/>
      <c r="I243" s="134"/>
      <c r="J243" s="134"/>
      <c r="K243" s="134"/>
      <c r="L243" s="54"/>
      <c r="P243" s="51"/>
    </row>
    <row r="244" spans="1:16" ht="22.5" customHeight="1">
      <c r="A244" s="79"/>
      <c r="B244" s="161"/>
      <c r="C244" s="162"/>
      <c r="D244" s="112">
        <v>1666666.67</v>
      </c>
      <c r="E244" s="113" t="s">
        <v>244</v>
      </c>
      <c r="F244" s="94"/>
      <c r="G244" s="163"/>
      <c r="H244" s="136"/>
      <c r="I244" s="136"/>
      <c r="J244" s="136"/>
      <c r="K244" s="136"/>
      <c r="L244" s="61"/>
      <c r="P244" s="51"/>
    </row>
    <row r="245" spans="1:12" ht="33.75" customHeight="1">
      <c r="A245" s="83"/>
      <c r="B245" s="95" t="s">
        <v>35</v>
      </c>
      <c r="C245" s="96" t="s">
        <v>153</v>
      </c>
      <c r="D245" s="61"/>
      <c r="E245" s="61"/>
      <c r="F245" s="96"/>
      <c r="G245" s="96"/>
      <c r="H245" s="96"/>
      <c r="I245" s="96"/>
      <c r="J245" s="96"/>
      <c r="K245" s="96"/>
      <c r="L245" s="96"/>
    </row>
    <row r="246" spans="1:12" ht="33.75" customHeight="1">
      <c r="A246" s="97"/>
      <c r="B246" s="98"/>
      <c r="C246" s="98"/>
      <c r="D246" s="99"/>
      <c r="E246" s="99"/>
      <c r="F246" s="98"/>
      <c r="G246" s="98"/>
      <c r="H246" s="98"/>
      <c r="I246" s="98"/>
      <c r="J246" s="98"/>
      <c r="K246" s="98"/>
      <c r="L246" s="100"/>
    </row>
    <row r="247" spans="1:191" s="169" customFormat="1" ht="23.25" customHeight="1">
      <c r="A247" s="167"/>
      <c r="B247" s="20" t="s">
        <v>56</v>
      </c>
      <c r="C247" s="21" t="s">
        <v>55</v>
      </c>
      <c r="D247" s="22">
        <f>D249</f>
        <v>29711296.15</v>
      </c>
      <c r="E247" s="196" t="s">
        <v>241</v>
      </c>
      <c r="F247" s="168"/>
      <c r="G247" s="20"/>
      <c r="H247" s="20"/>
      <c r="I247" s="20"/>
      <c r="J247" s="20"/>
      <c r="K247" s="20"/>
      <c r="L247" s="20"/>
      <c r="M247" s="51"/>
      <c r="N247" s="51"/>
      <c r="O247" s="2"/>
      <c r="P247" s="2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  <c r="CW247" s="51"/>
      <c r="CX247" s="51"/>
      <c r="CY247" s="51"/>
      <c r="CZ247" s="51"/>
      <c r="DA247" s="51"/>
      <c r="DB247" s="51"/>
      <c r="DC247" s="51"/>
      <c r="DD247" s="51"/>
      <c r="DE247" s="51"/>
      <c r="DF247" s="51"/>
      <c r="DG247" s="51"/>
      <c r="DH247" s="51"/>
      <c r="DI247" s="51"/>
      <c r="DJ247" s="51"/>
      <c r="DK247" s="51"/>
      <c r="DL247" s="51"/>
      <c r="DM247" s="51"/>
      <c r="DN247" s="51"/>
      <c r="DO247" s="51"/>
      <c r="DP247" s="51"/>
      <c r="DQ247" s="51"/>
      <c r="DR247" s="51"/>
      <c r="DS247" s="51"/>
      <c r="DT247" s="51"/>
      <c r="DU247" s="51"/>
      <c r="DV247" s="51"/>
      <c r="DW247" s="51"/>
      <c r="DX247" s="51"/>
      <c r="DY247" s="51"/>
      <c r="DZ247" s="51"/>
      <c r="EA247" s="51"/>
      <c r="EB247" s="51"/>
      <c r="EC247" s="51"/>
      <c r="ED247" s="51"/>
      <c r="EE247" s="51"/>
      <c r="EF247" s="51"/>
      <c r="EG247" s="51"/>
      <c r="EH247" s="51"/>
      <c r="EI247" s="51"/>
      <c r="EJ247" s="51"/>
      <c r="EK247" s="51"/>
      <c r="EL247" s="51"/>
      <c r="EM247" s="51"/>
      <c r="EN247" s="51"/>
      <c r="EO247" s="51"/>
      <c r="EP247" s="51"/>
      <c r="EQ247" s="51"/>
      <c r="ER247" s="51"/>
      <c r="ES247" s="51"/>
      <c r="ET247" s="51"/>
      <c r="EU247" s="51"/>
      <c r="EV247" s="51"/>
      <c r="EW247" s="51"/>
      <c r="EX247" s="51"/>
      <c r="EY247" s="51"/>
      <c r="EZ247" s="51"/>
      <c r="FA247" s="51"/>
      <c r="FB247" s="51"/>
      <c r="FC247" s="51"/>
      <c r="FD247" s="51"/>
      <c r="FE247" s="51"/>
      <c r="FF247" s="51"/>
      <c r="FG247" s="51"/>
      <c r="FH247" s="51"/>
      <c r="FI247" s="51"/>
      <c r="FJ247" s="51"/>
      <c r="FK247" s="51"/>
      <c r="FL247" s="51"/>
      <c r="FM247" s="51"/>
      <c r="FN247" s="51"/>
      <c r="FO247" s="51"/>
      <c r="FP247" s="51"/>
      <c r="FQ247" s="51"/>
      <c r="FR247" s="51"/>
      <c r="FS247" s="51"/>
      <c r="FT247" s="51"/>
      <c r="FU247" s="51"/>
      <c r="FV247" s="51"/>
      <c r="FW247" s="51"/>
      <c r="FX247" s="51"/>
      <c r="FY247" s="51"/>
      <c r="FZ247" s="51"/>
      <c r="GA247" s="51"/>
      <c r="GB247" s="51"/>
      <c r="GC247" s="51"/>
      <c r="GD247" s="51"/>
      <c r="GE247" s="51"/>
      <c r="GF247" s="51"/>
      <c r="GG247" s="51"/>
      <c r="GH247" s="51"/>
      <c r="GI247" s="51"/>
    </row>
    <row r="248" spans="1:191" s="169" customFormat="1" ht="23.25" customHeight="1">
      <c r="A248" s="197"/>
      <c r="B248" s="36"/>
      <c r="C248" s="198"/>
      <c r="D248" s="37">
        <f>SUM(D250)</f>
        <v>12661296.14</v>
      </c>
      <c r="E248" s="199" t="s">
        <v>244</v>
      </c>
      <c r="F248" s="200"/>
      <c r="G248" s="36"/>
      <c r="H248" s="36"/>
      <c r="I248" s="36"/>
      <c r="J248" s="36"/>
      <c r="K248" s="36"/>
      <c r="L248" s="36"/>
      <c r="M248" s="51"/>
      <c r="N248" s="51"/>
      <c r="O248" s="2"/>
      <c r="P248" s="2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  <c r="CW248" s="51"/>
      <c r="CX248" s="51"/>
      <c r="CY248" s="51"/>
      <c r="CZ248" s="51"/>
      <c r="DA248" s="51"/>
      <c r="DB248" s="51"/>
      <c r="DC248" s="51"/>
      <c r="DD248" s="51"/>
      <c r="DE248" s="51"/>
      <c r="DF248" s="51"/>
      <c r="DG248" s="51"/>
      <c r="DH248" s="51"/>
      <c r="DI248" s="51"/>
      <c r="DJ248" s="51"/>
      <c r="DK248" s="51"/>
      <c r="DL248" s="51"/>
      <c r="DM248" s="51"/>
      <c r="DN248" s="51"/>
      <c r="DO248" s="51"/>
      <c r="DP248" s="51"/>
      <c r="DQ248" s="51"/>
      <c r="DR248" s="51"/>
      <c r="DS248" s="51"/>
      <c r="DT248" s="51"/>
      <c r="DU248" s="51"/>
      <c r="DV248" s="51"/>
      <c r="DW248" s="51"/>
      <c r="DX248" s="51"/>
      <c r="DY248" s="51"/>
      <c r="DZ248" s="51"/>
      <c r="EA248" s="51"/>
      <c r="EB248" s="51"/>
      <c r="EC248" s="51"/>
      <c r="ED248" s="51"/>
      <c r="EE248" s="51"/>
      <c r="EF248" s="51"/>
      <c r="EG248" s="51"/>
      <c r="EH248" s="51"/>
      <c r="EI248" s="51"/>
      <c r="EJ248" s="51"/>
      <c r="EK248" s="51"/>
      <c r="EL248" s="51"/>
      <c r="EM248" s="51"/>
      <c r="EN248" s="51"/>
      <c r="EO248" s="51"/>
      <c r="EP248" s="51"/>
      <c r="EQ248" s="51"/>
      <c r="ER248" s="51"/>
      <c r="ES248" s="51"/>
      <c r="ET248" s="51"/>
      <c r="EU248" s="51"/>
      <c r="EV248" s="51"/>
      <c r="EW248" s="51"/>
      <c r="EX248" s="51"/>
      <c r="EY248" s="51"/>
      <c r="EZ248" s="51"/>
      <c r="FA248" s="51"/>
      <c r="FB248" s="51"/>
      <c r="FC248" s="51"/>
      <c r="FD248" s="51"/>
      <c r="FE248" s="51"/>
      <c r="FF248" s="51"/>
      <c r="FG248" s="51"/>
      <c r="FH248" s="51"/>
      <c r="FI248" s="51"/>
      <c r="FJ248" s="51"/>
      <c r="FK248" s="51"/>
      <c r="FL248" s="51"/>
      <c r="FM248" s="51"/>
      <c r="FN248" s="51"/>
      <c r="FO248" s="51"/>
      <c r="FP248" s="51"/>
      <c r="FQ248" s="51"/>
      <c r="FR248" s="51"/>
      <c r="FS248" s="51"/>
      <c r="FT248" s="51"/>
      <c r="FU248" s="51"/>
      <c r="FV248" s="51"/>
      <c r="FW248" s="51"/>
      <c r="FX248" s="51"/>
      <c r="FY248" s="51"/>
      <c r="FZ248" s="51"/>
      <c r="GA248" s="51"/>
      <c r="GB248" s="51"/>
      <c r="GC248" s="51"/>
      <c r="GD248" s="51"/>
      <c r="GE248" s="51"/>
      <c r="GF248" s="51"/>
      <c r="GG248" s="51"/>
      <c r="GH248" s="51"/>
      <c r="GI248" s="51"/>
    </row>
    <row r="249" spans="1:191" s="169" customFormat="1" ht="23.25" customHeight="1">
      <c r="A249" s="167" t="s">
        <v>34</v>
      </c>
      <c r="B249" s="20" t="s">
        <v>12</v>
      </c>
      <c r="C249" s="21"/>
      <c r="D249" s="22">
        <f>D253+D254+D255+D256+D257+D258+D259+D261</f>
        <v>29711296.15</v>
      </c>
      <c r="E249" s="196" t="s">
        <v>241</v>
      </c>
      <c r="F249" s="13">
        <v>129580833.33</v>
      </c>
      <c r="G249" s="20">
        <v>511000</v>
      </c>
      <c r="H249" s="20"/>
      <c r="I249" s="20"/>
      <c r="J249" s="20"/>
      <c r="K249" s="20"/>
      <c r="L249" s="107"/>
      <c r="M249" s="51"/>
      <c r="N249" s="51"/>
      <c r="O249" s="2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  <c r="CW249" s="51"/>
      <c r="CX249" s="51"/>
      <c r="CY249" s="51"/>
      <c r="CZ249" s="51"/>
      <c r="DA249" s="51"/>
      <c r="DB249" s="51"/>
      <c r="DC249" s="51"/>
      <c r="DD249" s="51"/>
      <c r="DE249" s="51"/>
      <c r="DF249" s="51"/>
      <c r="DG249" s="51"/>
      <c r="DH249" s="51"/>
      <c r="DI249" s="51"/>
      <c r="DJ249" s="51"/>
      <c r="DK249" s="51"/>
      <c r="DL249" s="51"/>
      <c r="DM249" s="51"/>
      <c r="DN249" s="51"/>
      <c r="DO249" s="51"/>
      <c r="DP249" s="51"/>
      <c r="DQ249" s="51"/>
      <c r="DR249" s="51"/>
      <c r="DS249" s="51"/>
      <c r="DT249" s="51"/>
      <c r="DU249" s="51"/>
      <c r="DV249" s="51"/>
      <c r="DW249" s="51"/>
      <c r="DX249" s="51"/>
      <c r="DY249" s="51"/>
      <c r="DZ249" s="51"/>
      <c r="EA249" s="51"/>
      <c r="EB249" s="51"/>
      <c r="EC249" s="51"/>
      <c r="ED249" s="51"/>
      <c r="EE249" s="51"/>
      <c r="EF249" s="51"/>
      <c r="EG249" s="51"/>
      <c r="EH249" s="51"/>
      <c r="EI249" s="51"/>
      <c r="EJ249" s="51"/>
      <c r="EK249" s="51"/>
      <c r="EL249" s="51"/>
      <c r="EM249" s="51"/>
      <c r="EN249" s="51"/>
      <c r="EO249" s="51"/>
      <c r="EP249" s="51"/>
      <c r="EQ249" s="51"/>
      <c r="ER249" s="51"/>
      <c r="ES249" s="51"/>
      <c r="ET249" s="51"/>
      <c r="EU249" s="51"/>
      <c r="EV249" s="51"/>
      <c r="EW249" s="51"/>
      <c r="EX249" s="51"/>
      <c r="EY249" s="51"/>
      <c r="EZ249" s="51"/>
      <c r="FA249" s="51"/>
      <c r="FB249" s="51"/>
      <c r="FC249" s="51"/>
      <c r="FD249" s="51"/>
      <c r="FE249" s="51"/>
      <c r="FF249" s="51"/>
      <c r="FG249" s="51"/>
      <c r="FH249" s="51"/>
      <c r="FI249" s="51"/>
      <c r="FJ249" s="51"/>
      <c r="FK249" s="51"/>
      <c r="FL249" s="51"/>
      <c r="FM249" s="51"/>
      <c r="FN249" s="51"/>
      <c r="FO249" s="51"/>
      <c r="FP249" s="51"/>
      <c r="FQ249" s="51"/>
      <c r="FR249" s="51"/>
      <c r="FS249" s="51"/>
      <c r="FT249" s="51"/>
      <c r="FU249" s="51"/>
      <c r="FV249" s="51"/>
      <c r="FW249" s="51"/>
      <c r="FX249" s="51"/>
      <c r="FY249" s="51"/>
      <c r="FZ249" s="51"/>
      <c r="GA249" s="51"/>
      <c r="GB249" s="51"/>
      <c r="GC249" s="51"/>
      <c r="GD249" s="51"/>
      <c r="GE249" s="51"/>
      <c r="GF249" s="51"/>
      <c r="GG249" s="51"/>
      <c r="GH249" s="51"/>
      <c r="GI249" s="51"/>
    </row>
    <row r="250" spans="1:191" s="169" customFormat="1" ht="23.25" customHeight="1">
      <c r="A250" s="197"/>
      <c r="B250" s="36"/>
      <c r="C250" s="198"/>
      <c r="D250" s="37">
        <f>D262</f>
        <v>12661296.14</v>
      </c>
      <c r="E250" s="199" t="s">
        <v>244</v>
      </c>
      <c r="F250" s="17"/>
      <c r="G250" s="36"/>
      <c r="H250" s="36"/>
      <c r="I250" s="36"/>
      <c r="J250" s="36"/>
      <c r="K250" s="36"/>
      <c r="L250" s="109"/>
      <c r="M250" s="51"/>
      <c r="N250" s="51"/>
      <c r="O250" s="2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1"/>
      <c r="CW250" s="51"/>
      <c r="CX250" s="51"/>
      <c r="CY250" s="51"/>
      <c r="CZ250" s="51"/>
      <c r="DA250" s="51"/>
      <c r="DB250" s="51"/>
      <c r="DC250" s="51"/>
      <c r="DD250" s="51"/>
      <c r="DE250" s="51"/>
      <c r="DF250" s="51"/>
      <c r="DG250" s="51"/>
      <c r="DH250" s="51"/>
      <c r="DI250" s="51"/>
      <c r="DJ250" s="51"/>
      <c r="DK250" s="51"/>
      <c r="DL250" s="51"/>
      <c r="DM250" s="51"/>
      <c r="DN250" s="51"/>
      <c r="DO250" s="51"/>
      <c r="DP250" s="51"/>
      <c r="DQ250" s="51"/>
      <c r="DR250" s="51"/>
      <c r="DS250" s="51"/>
      <c r="DT250" s="51"/>
      <c r="DU250" s="51"/>
      <c r="DV250" s="51"/>
      <c r="DW250" s="51"/>
      <c r="DX250" s="51"/>
      <c r="DY250" s="51"/>
      <c r="DZ250" s="51"/>
      <c r="EA250" s="51"/>
      <c r="EB250" s="51"/>
      <c r="EC250" s="51"/>
      <c r="ED250" s="51"/>
      <c r="EE250" s="51"/>
      <c r="EF250" s="51"/>
      <c r="EG250" s="51"/>
      <c r="EH250" s="51"/>
      <c r="EI250" s="51"/>
      <c r="EJ250" s="51"/>
      <c r="EK250" s="51"/>
      <c r="EL250" s="51"/>
      <c r="EM250" s="51"/>
      <c r="EN250" s="51"/>
      <c r="EO250" s="51"/>
      <c r="EP250" s="51"/>
      <c r="EQ250" s="51"/>
      <c r="ER250" s="51"/>
      <c r="ES250" s="51"/>
      <c r="ET250" s="51"/>
      <c r="EU250" s="51"/>
      <c r="EV250" s="51"/>
      <c r="EW250" s="51"/>
      <c r="EX250" s="51"/>
      <c r="EY250" s="51"/>
      <c r="EZ250" s="51"/>
      <c r="FA250" s="51"/>
      <c r="FB250" s="51"/>
      <c r="FC250" s="51"/>
      <c r="FD250" s="51"/>
      <c r="FE250" s="51"/>
      <c r="FF250" s="51"/>
      <c r="FG250" s="51"/>
      <c r="FH250" s="51"/>
      <c r="FI250" s="51"/>
      <c r="FJ250" s="51"/>
      <c r="FK250" s="51"/>
      <c r="FL250" s="51"/>
      <c r="FM250" s="51"/>
      <c r="FN250" s="51"/>
      <c r="FO250" s="51"/>
      <c r="FP250" s="51"/>
      <c r="FQ250" s="51"/>
      <c r="FR250" s="51"/>
      <c r="FS250" s="51"/>
      <c r="FT250" s="51"/>
      <c r="FU250" s="51"/>
      <c r="FV250" s="51"/>
      <c r="FW250" s="51"/>
      <c r="FX250" s="51"/>
      <c r="FY250" s="51"/>
      <c r="FZ250" s="51"/>
      <c r="GA250" s="51"/>
      <c r="GB250" s="51"/>
      <c r="GC250" s="51"/>
      <c r="GD250" s="51"/>
      <c r="GE250" s="51"/>
      <c r="GF250" s="51"/>
      <c r="GG250" s="51"/>
      <c r="GH250" s="51"/>
      <c r="GI250" s="51"/>
    </row>
    <row r="251" spans="1:191" s="3" customFormat="1" ht="29.25" customHeight="1">
      <c r="A251" s="201" t="s">
        <v>13</v>
      </c>
      <c r="B251" s="202" t="s">
        <v>36</v>
      </c>
      <c r="C251" s="203"/>
      <c r="D251" s="37" t="s">
        <v>55</v>
      </c>
      <c r="E251" s="199"/>
      <c r="F251" s="204"/>
      <c r="G251" s="128">
        <v>511321</v>
      </c>
      <c r="H251" s="128"/>
      <c r="I251" s="128"/>
      <c r="J251" s="128"/>
      <c r="K251" s="128"/>
      <c r="L251" s="109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</row>
    <row r="252" spans="1:191" s="3" customFormat="1" ht="29.25" customHeight="1">
      <c r="A252" s="201"/>
      <c r="B252" s="202" t="s">
        <v>53</v>
      </c>
      <c r="C252" s="203"/>
      <c r="D252" s="205"/>
      <c r="E252" s="206"/>
      <c r="F252" s="204"/>
      <c r="G252" s="128" t="s">
        <v>55</v>
      </c>
      <c r="H252" s="128"/>
      <c r="I252" s="128"/>
      <c r="J252" s="128"/>
      <c r="K252" s="128"/>
      <c r="L252" s="109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</row>
    <row r="253" spans="1:191" s="3" customFormat="1" ht="29.25" customHeight="1">
      <c r="A253" s="201" t="s">
        <v>57</v>
      </c>
      <c r="B253" s="202" t="s">
        <v>189</v>
      </c>
      <c r="C253" s="203" t="s">
        <v>154</v>
      </c>
      <c r="D253" s="205">
        <v>850000</v>
      </c>
      <c r="E253" s="87" t="s">
        <v>253</v>
      </c>
      <c r="F253" s="204"/>
      <c r="G253" s="128">
        <v>511321</v>
      </c>
      <c r="H253" s="128" t="s">
        <v>163</v>
      </c>
      <c r="I253" s="207" t="s">
        <v>133</v>
      </c>
      <c r="J253" s="207" t="s">
        <v>158</v>
      </c>
      <c r="K253" s="207" t="s">
        <v>158</v>
      </c>
      <c r="L253" s="109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</row>
    <row r="254" spans="1:191" s="3" customFormat="1" ht="29.25" customHeight="1">
      <c r="A254" s="201" t="s">
        <v>58</v>
      </c>
      <c r="B254" s="202" t="s">
        <v>359</v>
      </c>
      <c r="C254" s="203">
        <v>44621210</v>
      </c>
      <c r="D254" s="205">
        <v>4200000</v>
      </c>
      <c r="E254" s="87" t="s">
        <v>253</v>
      </c>
      <c r="F254" s="204"/>
      <c r="G254" s="208">
        <v>511321</v>
      </c>
      <c r="H254" s="207" t="s">
        <v>91</v>
      </c>
      <c r="I254" s="207" t="s">
        <v>130</v>
      </c>
      <c r="J254" s="207" t="s">
        <v>130</v>
      </c>
      <c r="K254" s="207" t="s">
        <v>135</v>
      </c>
      <c r="L254" s="109"/>
      <c r="M254" s="2"/>
      <c r="N254" s="2"/>
      <c r="O254" s="2"/>
      <c r="P254" s="51"/>
      <c r="Q254" s="51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</row>
    <row r="255" spans="1:191" s="3" customFormat="1" ht="42.75">
      <c r="A255" s="201" t="s">
        <v>207</v>
      </c>
      <c r="B255" s="202" t="s">
        <v>190</v>
      </c>
      <c r="C255" s="203">
        <v>44611600</v>
      </c>
      <c r="D255" s="205">
        <v>800000</v>
      </c>
      <c r="E255" s="87" t="s">
        <v>253</v>
      </c>
      <c r="F255" s="204"/>
      <c r="G255" s="208">
        <v>511321</v>
      </c>
      <c r="H255" s="207" t="s">
        <v>91</v>
      </c>
      <c r="I255" s="207" t="s">
        <v>133</v>
      </c>
      <c r="J255" s="207" t="s">
        <v>158</v>
      </c>
      <c r="K255" s="207" t="s">
        <v>158</v>
      </c>
      <c r="L255" s="109"/>
      <c r="M255" s="2"/>
      <c r="N255" s="2"/>
      <c r="O255" s="2"/>
      <c r="P255" s="51"/>
      <c r="Q255" s="51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</row>
    <row r="256" spans="1:191" s="3" customFormat="1" ht="28.5">
      <c r="A256" s="201" t="s">
        <v>59</v>
      </c>
      <c r="B256" s="84" t="s">
        <v>293</v>
      </c>
      <c r="C256" s="203">
        <v>45453000</v>
      </c>
      <c r="D256" s="205">
        <v>500000</v>
      </c>
      <c r="E256" s="87" t="s">
        <v>253</v>
      </c>
      <c r="F256" s="204"/>
      <c r="G256" s="208">
        <v>511321</v>
      </c>
      <c r="H256" s="207" t="s">
        <v>91</v>
      </c>
      <c r="I256" s="207" t="s">
        <v>158</v>
      </c>
      <c r="J256" s="209" t="s">
        <v>137</v>
      </c>
      <c r="K256" s="209" t="s">
        <v>142</v>
      </c>
      <c r="L256" s="109"/>
      <c r="M256" s="2"/>
      <c r="N256" s="2"/>
      <c r="O256" s="2"/>
      <c r="P256" s="51"/>
      <c r="Q256" s="51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</row>
    <row r="257" spans="1:191" s="3" customFormat="1" ht="28.5">
      <c r="A257" s="201" t="s">
        <v>298</v>
      </c>
      <c r="B257" s="84" t="s">
        <v>294</v>
      </c>
      <c r="C257" s="203">
        <v>45453000</v>
      </c>
      <c r="D257" s="148">
        <v>700000</v>
      </c>
      <c r="E257" s="87" t="s">
        <v>253</v>
      </c>
      <c r="F257" s="204"/>
      <c r="G257" s="208">
        <v>511321</v>
      </c>
      <c r="H257" s="207" t="s">
        <v>91</v>
      </c>
      <c r="I257" s="207" t="s">
        <v>158</v>
      </c>
      <c r="J257" s="209" t="s">
        <v>137</v>
      </c>
      <c r="K257" s="209" t="s">
        <v>142</v>
      </c>
      <c r="L257" s="109"/>
      <c r="M257" s="2"/>
      <c r="N257" s="2"/>
      <c r="O257" s="2"/>
      <c r="P257" s="51"/>
      <c r="Q257" s="51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</row>
    <row r="258" spans="1:191" s="3" customFormat="1" ht="32.25" customHeight="1">
      <c r="A258" s="201" t="s">
        <v>333</v>
      </c>
      <c r="B258" s="84" t="s">
        <v>334</v>
      </c>
      <c r="C258" s="85">
        <v>45000000</v>
      </c>
      <c r="D258" s="148">
        <v>7000000</v>
      </c>
      <c r="E258" s="87" t="s">
        <v>253</v>
      </c>
      <c r="F258" s="204"/>
      <c r="G258" s="208">
        <v>511321</v>
      </c>
      <c r="H258" s="207" t="s">
        <v>91</v>
      </c>
      <c r="I258" s="210" t="s">
        <v>158</v>
      </c>
      <c r="J258" s="210" t="s">
        <v>139</v>
      </c>
      <c r="K258" s="211" t="s">
        <v>144</v>
      </c>
      <c r="L258" s="212"/>
      <c r="M258" s="2"/>
      <c r="N258" s="2"/>
      <c r="O258" s="2"/>
      <c r="P258" s="51"/>
      <c r="Q258" s="51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</row>
    <row r="259" spans="1:191" s="3" customFormat="1" ht="65.25" customHeight="1">
      <c r="A259" s="201" t="s">
        <v>297</v>
      </c>
      <c r="B259" s="213" t="s">
        <v>295</v>
      </c>
      <c r="C259" s="85">
        <v>45000000</v>
      </c>
      <c r="D259" s="144">
        <v>3000000</v>
      </c>
      <c r="E259" s="106" t="s">
        <v>253</v>
      </c>
      <c r="F259" s="204"/>
      <c r="G259" s="208">
        <v>511321</v>
      </c>
      <c r="H259" s="207" t="s">
        <v>163</v>
      </c>
      <c r="I259" s="207" t="s">
        <v>128</v>
      </c>
      <c r="J259" s="207" t="s">
        <v>131</v>
      </c>
      <c r="K259" s="207" t="s">
        <v>133</v>
      </c>
      <c r="L259" s="109"/>
      <c r="M259" s="2"/>
      <c r="N259" s="2"/>
      <c r="O259" s="2"/>
      <c r="P259" s="51"/>
      <c r="Q259" s="51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</row>
    <row r="260" spans="1:191" s="3" customFormat="1" ht="17.25" customHeight="1">
      <c r="A260" s="19" t="s">
        <v>336</v>
      </c>
      <c r="B260" s="214" t="s">
        <v>338</v>
      </c>
      <c r="C260" s="188">
        <v>45000000</v>
      </c>
      <c r="D260" s="108" t="s">
        <v>337</v>
      </c>
      <c r="E260" s="119" t="s">
        <v>55</v>
      </c>
      <c r="F260" s="215"/>
      <c r="G260" s="216">
        <v>511321</v>
      </c>
      <c r="H260" s="26" t="s">
        <v>91</v>
      </c>
      <c r="I260" s="217" t="s">
        <v>158</v>
      </c>
      <c r="J260" s="217" t="s">
        <v>139</v>
      </c>
      <c r="K260" s="217" t="s">
        <v>162</v>
      </c>
      <c r="L260" s="218"/>
      <c r="M260" s="2"/>
      <c r="N260" s="2"/>
      <c r="O260" s="2"/>
      <c r="P260" s="51"/>
      <c r="Q260" s="51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</row>
    <row r="261" spans="1:191" s="3" customFormat="1" ht="17.25" customHeight="1">
      <c r="A261" s="27"/>
      <c r="B261" s="219"/>
      <c r="C261" s="189"/>
      <c r="D261" s="110">
        <v>12661296.15</v>
      </c>
      <c r="E261" s="180" t="s">
        <v>253</v>
      </c>
      <c r="F261" s="215"/>
      <c r="G261" s="220"/>
      <c r="H261" s="34"/>
      <c r="I261" s="221"/>
      <c r="J261" s="221"/>
      <c r="K261" s="221"/>
      <c r="L261" s="218"/>
      <c r="M261" s="2"/>
      <c r="N261" s="2"/>
      <c r="O261" s="2"/>
      <c r="P261" s="51"/>
      <c r="Q261" s="51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</row>
    <row r="262" spans="1:191" s="3" customFormat="1" ht="17.25" customHeight="1">
      <c r="A262" s="35"/>
      <c r="B262" s="222"/>
      <c r="C262" s="190"/>
      <c r="D262" s="112">
        <v>12661296.14</v>
      </c>
      <c r="E262" s="185" t="s">
        <v>242</v>
      </c>
      <c r="F262" s="215"/>
      <c r="G262" s="223"/>
      <c r="H262" s="39"/>
      <c r="I262" s="224"/>
      <c r="J262" s="224"/>
      <c r="K262" s="224"/>
      <c r="L262" s="218"/>
      <c r="M262" s="2"/>
      <c r="N262" s="2"/>
      <c r="O262" s="2"/>
      <c r="P262" s="51"/>
      <c r="Q262" s="51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</row>
    <row r="263" spans="1:12" ht="36" customHeight="1">
      <c r="A263" s="83"/>
      <c r="B263" s="95" t="s">
        <v>35</v>
      </c>
      <c r="C263" s="96" t="s">
        <v>201</v>
      </c>
      <c r="D263" s="61"/>
      <c r="E263" s="61"/>
      <c r="F263" s="96"/>
      <c r="G263" s="96"/>
      <c r="H263" s="96"/>
      <c r="I263" s="96"/>
      <c r="J263" s="96"/>
      <c r="K263" s="96"/>
      <c r="L263" s="96"/>
    </row>
    <row r="267" ht="14.25">
      <c r="F267" s="227" t="s">
        <v>55</v>
      </c>
    </row>
    <row r="268" spans="4:5" ht="14.25">
      <c r="D268" s="228" t="s">
        <v>55</v>
      </c>
      <c r="E268" s="228" t="s">
        <v>55</v>
      </c>
    </row>
    <row r="269" ht="14.25">
      <c r="D269" s="228" t="s">
        <v>55</v>
      </c>
    </row>
    <row r="270" ht="14.25">
      <c r="D270" s="228" t="s">
        <v>55</v>
      </c>
    </row>
    <row r="272" ht="14.25">
      <c r="E272" s="228" t="s">
        <v>55</v>
      </c>
    </row>
  </sheetData>
  <sheetProtection password="CA2F" sheet="1"/>
  <mergeCells count="621">
    <mergeCell ref="K247:K248"/>
    <mergeCell ref="H249:H250"/>
    <mergeCell ref="I249:I250"/>
    <mergeCell ref="J249:J250"/>
    <mergeCell ref="K249:K250"/>
    <mergeCell ref="J247:J248"/>
    <mergeCell ref="H247:H248"/>
    <mergeCell ref="L247:L248"/>
    <mergeCell ref="J260:J262"/>
    <mergeCell ref="K260:K262"/>
    <mergeCell ref="A247:A248"/>
    <mergeCell ref="B247:B248"/>
    <mergeCell ref="C247:C248"/>
    <mergeCell ref="F247:F248"/>
    <mergeCell ref="G247:G248"/>
    <mergeCell ref="I247:I248"/>
    <mergeCell ref="C249:C250"/>
    <mergeCell ref="A260:A262"/>
    <mergeCell ref="B260:B262"/>
    <mergeCell ref="C260:C262"/>
    <mergeCell ref="G260:G262"/>
    <mergeCell ref="H260:H262"/>
    <mergeCell ref="F249:F259"/>
    <mergeCell ref="A249:A250"/>
    <mergeCell ref="B249:B250"/>
    <mergeCell ref="G249:G250"/>
    <mergeCell ref="I260:I262"/>
    <mergeCell ref="L87:L135"/>
    <mergeCell ref="J130:J132"/>
    <mergeCell ref="K130:K132"/>
    <mergeCell ref="G133:G135"/>
    <mergeCell ref="H133:H135"/>
    <mergeCell ref="I133:I135"/>
    <mergeCell ref="J133:J135"/>
    <mergeCell ref="K133:K135"/>
    <mergeCell ref="G123:G125"/>
    <mergeCell ref="A32:A33"/>
    <mergeCell ref="B32:B33"/>
    <mergeCell ref="H123:H125"/>
    <mergeCell ref="I123:I125"/>
    <mergeCell ref="A120:A122"/>
    <mergeCell ref="B120:B122"/>
    <mergeCell ref="F87:F135"/>
    <mergeCell ref="G90:G91"/>
    <mergeCell ref="H90:H91"/>
    <mergeCell ref="A40:A42"/>
    <mergeCell ref="H40:H42"/>
    <mergeCell ref="I40:I42"/>
    <mergeCell ref="I215:I217"/>
    <mergeCell ref="I171:I173"/>
    <mergeCell ref="C62:L62"/>
    <mergeCell ref="L32:L42"/>
    <mergeCell ref="K32:K33"/>
    <mergeCell ref="H213:H214"/>
    <mergeCell ref="I213:I214"/>
    <mergeCell ref="J40:J42"/>
    <mergeCell ref="K40:K42"/>
    <mergeCell ref="J99:J101"/>
    <mergeCell ref="K99:K101"/>
    <mergeCell ref="H130:H132"/>
    <mergeCell ref="H99:H101"/>
    <mergeCell ref="A212:L212"/>
    <mergeCell ref="B40:B42"/>
    <mergeCell ref="A141:A143"/>
    <mergeCell ref="C152:C154"/>
    <mergeCell ref="G152:G154"/>
    <mergeCell ref="L249:L259"/>
    <mergeCell ref="K171:K173"/>
    <mergeCell ref="B171:B173"/>
    <mergeCell ref="A138:A140"/>
    <mergeCell ref="B138:B140"/>
    <mergeCell ref="I218:I220"/>
    <mergeCell ref="J218:J220"/>
    <mergeCell ref="C218:C220"/>
    <mergeCell ref="J215:J217"/>
    <mergeCell ref="G218:G220"/>
    <mergeCell ref="H218:H220"/>
    <mergeCell ref="G215:G217"/>
    <mergeCell ref="H215:H217"/>
    <mergeCell ref="F213:F220"/>
    <mergeCell ref="A171:A173"/>
    <mergeCell ref="C171:C173"/>
    <mergeCell ref="G171:G173"/>
    <mergeCell ref="H171:H173"/>
    <mergeCell ref="A180:A182"/>
    <mergeCell ref="B180:B182"/>
    <mergeCell ref="B144:B147"/>
    <mergeCell ref="J7:J9"/>
    <mergeCell ref="C43:L43"/>
    <mergeCell ref="C138:C140"/>
    <mergeCell ref="G138:G140"/>
    <mergeCell ref="L45:L61"/>
    <mergeCell ref="J138:J140"/>
    <mergeCell ref="C40:C42"/>
    <mergeCell ref="A137:L137"/>
    <mergeCell ref="C82:L82"/>
    <mergeCell ref="A47:A49"/>
    <mergeCell ref="B47:B49"/>
    <mergeCell ref="C47:C49"/>
    <mergeCell ref="B141:B143"/>
    <mergeCell ref="C136:L136"/>
    <mergeCell ref="K138:K140"/>
    <mergeCell ref="J87:J89"/>
    <mergeCell ref="G120:G122"/>
    <mergeCell ref="C133:C135"/>
    <mergeCell ref="A83:L83"/>
    <mergeCell ref="C178:L178"/>
    <mergeCell ref="G180:G182"/>
    <mergeCell ref="A144:A147"/>
    <mergeCell ref="J171:J173"/>
    <mergeCell ref="C263:L263"/>
    <mergeCell ref="C235:L235"/>
    <mergeCell ref="C245:L245"/>
    <mergeCell ref="A246:L246"/>
    <mergeCell ref="A239:A241"/>
    <mergeCell ref="A218:A220"/>
    <mergeCell ref="B218:B220"/>
    <mergeCell ref="B239:B241"/>
    <mergeCell ref="A237:A238"/>
    <mergeCell ref="B237:B238"/>
    <mergeCell ref="I180:I182"/>
    <mergeCell ref="C237:C238"/>
    <mergeCell ref="G237:G238"/>
    <mergeCell ref="I192:I194"/>
    <mergeCell ref="B189:B191"/>
    <mergeCell ref="C189:C191"/>
    <mergeCell ref="J213:J214"/>
    <mergeCell ref="J90:J91"/>
    <mergeCell ref="A229:L229"/>
    <mergeCell ref="C228:L228"/>
    <mergeCell ref="K148:K151"/>
    <mergeCell ref="B66:B68"/>
    <mergeCell ref="C66:C68"/>
    <mergeCell ref="A215:A217"/>
    <mergeCell ref="B215:B217"/>
    <mergeCell ref="C180:C182"/>
    <mergeCell ref="A179:L179"/>
    <mergeCell ref="C215:C217"/>
    <mergeCell ref="K213:K214"/>
    <mergeCell ref="C211:L211"/>
    <mergeCell ref="H180:H182"/>
    <mergeCell ref="A99:A101"/>
    <mergeCell ref="I99:I101"/>
    <mergeCell ref="A133:A135"/>
    <mergeCell ref="B133:B135"/>
    <mergeCell ref="C120:C122"/>
    <mergeCell ref="B99:B101"/>
    <mergeCell ref="C99:C101"/>
    <mergeCell ref="G99:G101"/>
    <mergeCell ref="A96:A98"/>
    <mergeCell ref="B96:B98"/>
    <mergeCell ref="A90:A91"/>
    <mergeCell ref="A93:A95"/>
    <mergeCell ref="C84:C86"/>
    <mergeCell ref="F84:F86"/>
    <mergeCell ref="G84:G86"/>
    <mergeCell ref="H84:H86"/>
    <mergeCell ref="I84:I86"/>
    <mergeCell ref="H87:H89"/>
    <mergeCell ref="I87:I89"/>
    <mergeCell ref="A1:L1"/>
    <mergeCell ref="A3:L3"/>
    <mergeCell ref="A5:A6"/>
    <mergeCell ref="B5:B6"/>
    <mergeCell ref="C5:C6"/>
    <mergeCell ref="C30:L30"/>
    <mergeCell ref="A13:A15"/>
    <mergeCell ref="A7:A9"/>
    <mergeCell ref="B7:B9"/>
    <mergeCell ref="L7:L9"/>
    <mergeCell ref="F7:F9"/>
    <mergeCell ref="B13:B15"/>
    <mergeCell ref="I13:I15"/>
    <mergeCell ref="K7:K9"/>
    <mergeCell ref="K10:K12"/>
    <mergeCell ref="H10:H12"/>
    <mergeCell ref="J10:J12"/>
    <mergeCell ref="G7:G9"/>
    <mergeCell ref="H7:H9"/>
    <mergeCell ref="I7:I9"/>
    <mergeCell ref="A31:L31"/>
    <mergeCell ref="A34:A36"/>
    <mergeCell ref="B34:B36"/>
    <mergeCell ref="A10:A12"/>
    <mergeCell ref="F10:F12"/>
    <mergeCell ref="C13:C15"/>
    <mergeCell ref="G13:G15"/>
    <mergeCell ref="G10:G12"/>
    <mergeCell ref="L10:L12"/>
    <mergeCell ref="A16:A19"/>
    <mergeCell ref="F5:G5"/>
    <mergeCell ref="H5:H6"/>
    <mergeCell ref="J78:J80"/>
    <mergeCell ref="K78:K80"/>
    <mergeCell ref="J13:J15"/>
    <mergeCell ref="I5:K5"/>
    <mergeCell ref="J16:J19"/>
    <mergeCell ref="K16:K19"/>
    <mergeCell ref="K13:K15"/>
    <mergeCell ref="J32:J33"/>
    <mergeCell ref="L5:L6"/>
    <mergeCell ref="F13:F29"/>
    <mergeCell ref="A44:L44"/>
    <mergeCell ref="D5:E6"/>
    <mergeCell ref="L13:L29"/>
    <mergeCell ref="C74:L74"/>
    <mergeCell ref="C7:C9"/>
    <mergeCell ref="C10:C12"/>
    <mergeCell ref="B10:B12"/>
    <mergeCell ref="I16:I19"/>
    <mergeCell ref="B16:B19"/>
    <mergeCell ref="C16:C19"/>
    <mergeCell ref="G16:G19"/>
    <mergeCell ref="H16:H19"/>
    <mergeCell ref="I10:I12"/>
    <mergeCell ref="H13:H15"/>
    <mergeCell ref="C32:C33"/>
    <mergeCell ref="G32:G33"/>
    <mergeCell ref="H32:H33"/>
    <mergeCell ref="I32:I33"/>
    <mergeCell ref="C34:C36"/>
    <mergeCell ref="G34:G36"/>
    <mergeCell ref="H34:H36"/>
    <mergeCell ref="I34:I36"/>
    <mergeCell ref="F32:F42"/>
    <mergeCell ref="G40:G42"/>
    <mergeCell ref="J34:J36"/>
    <mergeCell ref="K34:K36"/>
    <mergeCell ref="A37:A39"/>
    <mergeCell ref="B37:B39"/>
    <mergeCell ref="C37:C39"/>
    <mergeCell ref="G37:G39"/>
    <mergeCell ref="H37:H39"/>
    <mergeCell ref="I37:I39"/>
    <mergeCell ref="J37:J39"/>
    <mergeCell ref="K37:K39"/>
    <mergeCell ref="A45:A46"/>
    <mergeCell ref="B45:B46"/>
    <mergeCell ref="C45:C46"/>
    <mergeCell ref="G45:G46"/>
    <mergeCell ref="H45:H46"/>
    <mergeCell ref="I45:I46"/>
    <mergeCell ref="J45:J46"/>
    <mergeCell ref="K45:K46"/>
    <mergeCell ref="K47:K49"/>
    <mergeCell ref="A50:A52"/>
    <mergeCell ref="B50:B52"/>
    <mergeCell ref="C50:C52"/>
    <mergeCell ref="G50:G52"/>
    <mergeCell ref="H50:H52"/>
    <mergeCell ref="J50:J52"/>
    <mergeCell ref="K50:K52"/>
    <mergeCell ref="G56:G58"/>
    <mergeCell ref="H56:H58"/>
    <mergeCell ref="I56:I58"/>
    <mergeCell ref="J56:J58"/>
    <mergeCell ref="G47:G49"/>
    <mergeCell ref="H47:H49"/>
    <mergeCell ref="I47:I49"/>
    <mergeCell ref="J47:J49"/>
    <mergeCell ref="J53:J55"/>
    <mergeCell ref="A53:A55"/>
    <mergeCell ref="B53:B55"/>
    <mergeCell ref="C53:C55"/>
    <mergeCell ref="G53:G55"/>
    <mergeCell ref="H53:H55"/>
    <mergeCell ref="I53:I55"/>
    <mergeCell ref="F45:F61"/>
    <mergeCell ref="A56:A58"/>
    <mergeCell ref="B56:B58"/>
    <mergeCell ref="C56:C58"/>
    <mergeCell ref="A63:L63"/>
    <mergeCell ref="K53:K55"/>
    <mergeCell ref="I50:I52"/>
    <mergeCell ref="K56:K58"/>
    <mergeCell ref="A64:A65"/>
    <mergeCell ref="B64:B65"/>
    <mergeCell ref="C64:C65"/>
    <mergeCell ref="G64:G65"/>
    <mergeCell ref="H64:H65"/>
    <mergeCell ref="I64:I65"/>
    <mergeCell ref="A71:A73"/>
    <mergeCell ref="B71:B73"/>
    <mergeCell ref="C71:C73"/>
    <mergeCell ref="H71:H73"/>
    <mergeCell ref="G71:G73"/>
    <mergeCell ref="I71:I73"/>
    <mergeCell ref="G76:G77"/>
    <mergeCell ref="H76:H77"/>
    <mergeCell ref="I78:I80"/>
    <mergeCell ref="F76:F81"/>
    <mergeCell ref="I76:I77"/>
    <mergeCell ref="G66:G68"/>
    <mergeCell ref="H66:H68"/>
    <mergeCell ref="A75:L75"/>
    <mergeCell ref="L76:L81"/>
    <mergeCell ref="A66:A68"/>
    <mergeCell ref="J71:J73"/>
    <mergeCell ref="K71:K73"/>
    <mergeCell ref="L64:L73"/>
    <mergeCell ref="F64:F73"/>
    <mergeCell ref="I66:I68"/>
    <mergeCell ref="J66:J68"/>
    <mergeCell ref="K66:K68"/>
    <mergeCell ref="K64:K65"/>
    <mergeCell ref="J64:J65"/>
    <mergeCell ref="J76:J77"/>
    <mergeCell ref="K76:K77"/>
    <mergeCell ref="A78:A80"/>
    <mergeCell ref="B78:B80"/>
    <mergeCell ref="C78:C80"/>
    <mergeCell ref="G78:G80"/>
    <mergeCell ref="H78:H80"/>
    <mergeCell ref="A76:A77"/>
    <mergeCell ref="B76:B77"/>
    <mergeCell ref="C76:C77"/>
    <mergeCell ref="J84:J86"/>
    <mergeCell ref="K84:K86"/>
    <mergeCell ref="L84:L86"/>
    <mergeCell ref="A87:A89"/>
    <mergeCell ref="B87:B89"/>
    <mergeCell ref="C87:C89"/>
    <mergeCell ref="G87:G89"/>
    <mergeCell ref="K87:K89"/>
    <mergeCell ref="A84:A86"/>
    <mergeCell ref="B84:B86"/>
    <mergeCell ref="I90:I91"/>
    <mergeCell ref="C96:C98"/>
    <mergeCell ref="K90:K91"/>
    <mergeCell ref="B93:B95"/>
    <mergeCell ref="C93:C95"/>
    <mergeCell ref="G93:G95"/>
    <mergeCell ref="H93:H95"/>
    <mergeCell ref="B90:B91"/>
    <mergeCell ref="C90:C91"/>
    <mergeCell ref="J93:J95"/>
    <mergeCell ref="K93:K95"/>
    <mergeCell ref="G96:G98"/>
    <mergeCell ref="H96:H98"/>
    <mergeCell ref="I96:I98"/>
    <mergeCell ref="J96:J98"/>
    <mergeCell ref="K96:K98"/>
    <mergeCell ref="I93:I95"/>
    <mergeCell ref="K105:K107"/>
    <mergeCell ref="A108:A110"/>
    <mergeCell ref="B108:B110"/>
    <mergeCell ref="C108:C110"/>
    <mergeCell ref="G108:G110"/>
    <mergeCell ref="H108:H110"/>
    <mergeCell ref="I108:I110"/>
    <mergeCell ref="J108:J110"/>
    <mergeCell ref="K108:K110"/>
    <mergeCell ref="A105:A107"/>
    <mergeCell ref="K117:K119"/>
    <mergeCell ref="A114:A116"/>
    <mergeCell ref="B114:B116"/>
    <mergeCell ref="C114:C116"/>
    <mergeCell ref="G114:G116"/>
    <mergeCell ref="H114:H116"/>
    <mergeCell ref="I114:I116"/>
    <mergeCell ref="J120:J122"/>
    <mergeCell ref="K120:K122"/>
    <mergeCell ref="K114:K116"/>
    <mergeCell ref="A117:A119"/>
    <mergeCell ref="B117:B119"/>
    <mergeCell ref="C117:C119"/>
    <mergeCell ref="G117:G119"/>
    <mergeCell ref="H117:H119"/>
    <mergeCell ref="I117:I119"/>
    <mergeCell ref="J117:J119"/>
    <mergeCell ref="H120:H122"/>
    <mergeCell ref="I120:I122"/>
    <mergeCell ref="K123:K125"/>
    <mergeCell ref="A126:A128"/>
    <mergeCell ref="B126:B128"/>
    <mergeCell ref="C126:C128"/>
    <mergeCell ref="G126:G128"/>
    <mergeCell ref="H126:H128"/>
    <mergeCell ref="A123:A125"/>
    <mergeCell ref="K126:K128"/>
    <mergeCell ref="J141:J143"/>
    <mergeCell ref="B123:B125"/>
    <mergeCell ref="C123:C125"/>
    <mergeCell ref="H138:H140"/>
    <mergeCell ref="I126:I128"/>
    <mergeCell ref="J126:J128"/>
    <mergeCell ref="I138:I140"/>
    <mergeCell ref="C141:C143"/>
    <mergeCell ref="G141:G143"/>
    <mergeCell ref="G130:G132"/>
    <mergeCell ref="A130:A132"/>
    <mergeCell ref="B130:B132"/>
    <mergeCell ref="C130:C132"/>
    <mergeCell ref="J148:J151"/>
    <mergeCell ref="H152:H154"/>
    <mergeCell ref="I148:I151"/>
    <mergeCell ref="H144:H147"/>
    <mergeCell ref="J144:J147"/>
    <mergeCell ref="H141:H143"/>
    <mergeCell ref="I141:I143"/>
    <mergeCell ref="K141:K143"/>
    <mergeCell ref="I130:I132"/>
    <mergeCell ref="K144:K147"/>
    <mergeCell ref="I144:I147"/>
    <mergeCell ref="A148:A151"/>
    <mergeCell ref="B148:B151"/>
    <mergeCell ref="C148:C151"/>
    <mergeCell ref="G148:G151"/>
    <mergeCell ref="H148:H151"/>
    <mergeCell ref="G144:G147"/>
    <mergeCell ref="K152:K154"/>
    <mergeCell ref="A158:A160"/>
    <mergeCell ref="B158:B160"/>
    <mergeCell ref="C158:C160"/>
    <mergeCell ref="G158:G160"/>
    <mergeCell ref="H158:H160"/>
    <mergeCell ref="I158:I160"/>
    <mergeCell ref="I152:I154"/>
    <mergeCell ref="J152:J154"/>
    <mergeCell ref="B152:B154"/>
    <mergeCell ref="J161:J163"/>
    <mergeCell ref="J158:J160"/>
    <mergeCell ref="K158:K160"/>
    <mergeCell ref="A152:A154"/>
    <mergeCell ref="J164:J167"/>
    <mergeCell ref="K164:K167"/>
    <mergeCell ref="A161:A163"/>
    <mergeCell ref="B161:B163"/>
    <mergeCell ref="K161:K163"/>
    <mergeCell ref="A164:A167"/>
    <mergeCell ref="C164:C167"/>
    <mergeCell ref="G164:G167"/>
    <mergeCell ref="H164:H167"/>
    <mergeCell ref="I164:I167"/>
    <mergeCell ref="I161:I163"/>
    <mergeCell ref="F138:F177"/>
    <mergeCell ref="C161:C163"/>
    <mergeCell ref="G161:G163"/>
    <mergeCell ref="H161:H163"/>
    <mergeCell ref="C144:C147"/>
    <mergeCell ref="A175:A177"/>
    <mergeCell ref="B175:B177"/>
    <mergeCell ref="C175:C177"/>
    <mergeCell ref="G175:G177"/>
    <mergeCell ref="L138:L177"/>
    <mergeCell ref="H175:H177"/>
    <mergeCell ref="I175:I177"/>
    <mergeCell ref="J175:J177"/>
    <mergeCell ref="K175:K177"/>
    <mergeCell ref="B164:B167"/>
    <mergeCell ref="J180:J182"/>
    <mergeCell ref="K180:K182"/>
    <mergeCell ref="A183:A185"/>
    <mergeCell ref="B183:B185"/>
    <mergeCell ref="C183:C185"/>
    <mergeCell ref="G183:G185"/>
    <mergeCell ref="H183:H185"/>
    <mergeCell ref="I183:I185"/>
    <mergeCell ref="J183:J185"/>
    <mergeCell ref="K183:K185"/>
    <mergeCell ref="K189:K191"/>
    <mergeCell ref="A186:A188"/>
    <mergeCell ref="B186:B188"/>
    <mergeCell ref="C186:C188"/>
    <mergeCell ref="G186:G188"/>
    <mergeCell ref="H186:H188"/>
    <mergeCell ref="I186:I188"/>
    <mergeCell ref="J186:J188"/>
    <mergeCell ref="K186:K188"/>
    <mergeCell ref="A189:A191"/>
    <mergeCell ref="G189:G191"/>
    <mergeCell ref="H189:H191"/>
    <mergeCell ref="I189:I191"/>
    <mergeCell ref="J189:J191"/>
    <mergeCell ref="K192:K194"/>
    <mergeCell ref="A195:A197"/>
    <mergeCell ref="B195:B197"/>
    <mergeCell ref="C195:C197"/>
    <mergeCell ref="G195:G197"/>
    <mergeCell ref="H195:H197"/>
    <mergeCell ref="K195:K197"/>
    <mergeCell ref="A192:A194"/>
    <mergeCell ref="B198:B200"/>
    <mergeCell ref="C198:C200"/>
    <mergeCell ref="G198:G200"/>
    <mergeCell ref="H198:H200"/>
    <mergeCell ref="I198:I200"/>
    <mergeCell ref="J192:J194"/>
    <mergeCell ref="B192:B194"/>
    <mergeCell ref="C192:C194"/>
    <mergeCell ref="J205:J207"/>
    <mergeCell ref="G192:G194"/>
    <mergeCell ref="H192:H194"/>
    <mergeCell ref="J202:J204"/>
    <mergeCell ref="J198:J200"/>
    <mergeCell ref="I195:I197"/>
    <mergeCell ref="J195:J197"/>
    <mergeCell ref="K208:K210"/>
    <mergeCell ref="K198:K200"/>
    <mergeCell ref="A198:A200"/>
    <mergeCell ref="K202:K204"/>
    <mergeCell ref="A205:A207"/>
    <mergeCell ref="B205:B207"/>
    <mergeCell ref="C205:C207"/>
    <mergeCell ref="G205:G207"/>
    <mergeCell ref="H205:H207"/>
    <mergeCell ref="I205:I207"/>
    <mergeCell ref="G208:G210"/>
    <mergeCell ref="H208:H210"/>
    <mergeCell ref="A202:A204"/>
    <mergeCell ref="B202:B204"/>
    <mergeCell ref="C202:C204"/>
    <mergeCell ref="G202:G204"/>
    <mergeCell ref="H202:H204"/>
    <mergeCell ref="L180:L210"/>
    <mergeCell ref="A213:A214"/>
    <mergeCell ref="B213:B214"/>
    <mergeCell ref="C213:C214"/>
    <mergeCell ref="G213:G214"/>
    <mergeCell ref="A208:A210"/>
    <mergeCell ref="B208:B210"/>
    <mergeCell ref="C208:C210"/>
    <mergeCell ref="F180:F210"/>
    <mergeCell ref="K205:K207"/>
    <mergeCell ref="K215:K217"/>
    <mergeCell ref="A223:A224"/>
    <mergeCell ref="B223:B224"/>
    <mergeCell ref="C223:C224"/>
    <mergeCell ref="G223:G224"/>
    <mergeCell ref="H223:H224"/>
    <mergeCell ref="C221:L221"/>
    <mergeCell ref="L213:L220"/>
    <mergeCell ref="K218:K220"/>
    <mergeCell ref="A222:L222"/>
    <mergeCell ref="L223:L227"/>
    <mergeCell ref="L230:L234"/>
    <mergeCell ref="H230:H231"/>
    <mergeCell ref="I230:I231"/>
    <mergeCell ref="J230:J231"/>
    <mergeCell ref="I223:I224"/>
    <mergeCell ref="J223:J224"/>
    <mergeCell ref="K223:K224"/>
    <mergeCell ref="I225:I227"/>
    <mergeCell ref="K230:K231"/>
    <mergeCell ref="G230:G231"/>
    <mergeCell ref="J225:J227"/>
    <mergeCell ref="K225:K227"/>
    <mergeCell ref="A225:A227"/>
    <mergeCell ref="B225:B227"/>
    <mergeCell ref="C225:C227"/>
    <mergeCell ref="F223:F227"/>
    <mergeCell ref="G225:G227"/>
    <mergeCell ref="H225:H227"/>
    <mergeCell ref="K232:K234"/>
    <mergeCell ref="A236:L236"/>
    <mergeCell ref="A232:A234"/>
    <mergeCell ref="B232:B234"/>
    <mergeCell ref="C232:C234"/>
    <mergeCell ref="F230:F234"/>
    <mergeCell ref="G232:G234"/>
    <mergeCell ref="A230:A231"/>
    <mergeCell ref="B230:B231"/>
    <mergeCell ref="C230:C231"/>
    <mergeCell ref="A242:A244"/>
    <mergeCell ref="B242:B244"/>
    <mergeCell ref="C242:C244"/>
    <mergeCell ref="F237:F244"/>
    <mergeCell ref="G242:G244"/>
    <mergeCell ref="H242:H244"/>
    <mergeCell ref="C239:C241"/>
    <mergeCell ref="G239:G241"/>
    <mergeCell ref="H239:H241"/>
    <mergeCell ref="H237:H238"/>
    <mergeCell ref="K242:K244"/>
    <mergeCell ref="L237:L244"/>
    <mergeCell ref="I239:I241"/>
    <mergeCell ref="J239:J241"/>
    <mergeCell ref="K239:K241"/>
    <mergeCell ref="I237:I238"/>
    <mergeCell ref="J237:J238"/>
    <mergeCell ref="K237:K238"/>
    <mergeCell ref="I242:I244"/>
    <mergeCell ref="J242:J244"/>
    <mergeCell ref="H232:H234"/>
    <mergeCell ref="I232:I234"/>
    <mergeCell ref="J232:J234"/>
    <mergeCell ref="J123:J125"/>
    <mergeCell ref="J114:J116"/>
    <mergeCell ref="I105:I107"/>
    <mergeCell ref="J111:J113"/>
    <mergeCell ref="I208:I210"/>
    <mergeCell ref="J208:J210"/>
    <mergeCell ref="I202:I204"/>
    <mergeCell ref="B111:B113"/>
    <mergeCell ref="C111:C113"/>
    <mergeCell ref="G111:G113"/>
    <mergeCell ref="H111:H113"/>
    <mergeCell ref="I111:I113"/>
    <mergeCell ref="J105:J107"/>
    <mergeCell ref="B105:B107"/>
    <mergeCell ref="C105:C107"/>
    <mergeCell ref="G105:G107"/>
    <mergeCell ref="H105:H107"/>
    <mergeCell ref="K111:K113"/>
    <mergeCell ref="A155:A157"/>
    <mergeCell ref="B155:B157"/>
    <mergeCell ref="C155:C157"/>
    <mergeCell ref="G155:G157"/>
    <mergeCell ref="H155:H157"/>
    <mergeCell ref="I155:I157"/>
    <mergeCell ref="J155:J157"/>
    <mergeCell ref="K155:K157"/>
    <mergeCell ref="A111:A113"/>
    <mergeCell ref="J102:J104"/>
    <mergeCell ref="K102:K104"/>
    <mergeCell ref="A102:A104"/>
    <mergeCell ref="B102:B104"/>
    <mergeCell ref="C102:C104"/>
    <mergeCell ref="G102:G104"/>
    <mergeCell ref="H102:H104"/>
    <mergeCell ref="I102:I104"/>
  </mergeCells>
  <printOptions/>
  <pageMargins left="0.6692913385826772" right="0.15748031496062992" top="0.35433070866141736" bottom="0.2362204724409449" header="0.15748031496062992" footer="0.15748031496062992"/>
  <pageSetup horizontalDpi="600" verticalDpi="600" orientation="landscape" paperSize="8" scale="64" r:id="rId1"/>
  <rowBreaks count="5" manualBreakCount="5">
    <brk id="44" max="11" man="1"/>
    <brk id="83" max="11" man="1"/>
    <brk id="137" max="11" man="1"/>
    <brk id="179" max="11" man="1"/>
    <brk id="22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L1"/>
    </sheetView>
  </sheetViews>
  <sheetFormatPr defaultColWidth="9.140625" defaultRowHeight="15"/>
  <cols>
    <col min="1" max="1" width="6.57421875" style="4" bestFit="1" customWidth="1"/>
    <col min="2" max="2" width="47.57421875" style="5" customWidth="1"/>
    <col min="3" max="3" width="10.421875" style="7" customWidth="1"/>
    <col min="4" max="4" width="19.140625" style="6" customWidth="1"/>
    <col min="5" max="5" width="13.57421875" style="6" customWidth="1"/>
    <col min="6" max="6" width="17.00390625" style="6" customWidth="1"/>
    <col min="7" max="7" width="15.8515625" style="6" customWidth="1"/>
    <col min="8" max="8" width="30.140625" style="6" customWidth="1"/>
    <col min="9" max="10" width="13.421875" style="6" customWidth="1"/>
    <col min="11" max="11" width="12.8515625" style="6" customWidth="1"/>
    <col min="12" max="12" width="29.57421875" style="2" customWidth="1"/>
    <col min="13" max="16384" width="9.140625" style="2" customWidth="1"/>
  </cols>
  <sheetData>
    <row r="1" spans="1:12" ht="28.5" customHeight="1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3" ht="20.25" customHeight="1">
      <c r="B2" s="5" t="s">
        <v>55</v>
      </c>
      <c r="C2" s="7" t="s">
        <v>55</v>
      </c>
    </row>
    <row r="3" spans="1:15" ht="20.25">
      <c r="A3" s="229" t="s">
        <v>84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O3" s="2" t="s">
        <v>55</v>
      </c>
    </row>
    <row r="4" spans="1:14" ht="43.5" customHeight="1">
      <c r="A4" s="230" t="s">
        <v>8</v>
      </c>
      <c r="B4" s="231" t="s">
        <v>151</v>
      </c>
      <c r="C4" s="231" t="s">
        <v>103</v>
      </c>
      <c r="D4" s="232" t="s">
        <v>0</v>
      </c>
      <c r="E4" s="233"/>
      <c r="F4" s="231" t="s">
        <v>1</v>
      </c>
      <c r="G4" s="231"/>
      <c r="H4" s="231" t="s">
        <v>85</v>
      </c>
      <c r="I4" s="231" t="s">
        <v>3</v>
      </c>
      <c r="J4" s="231"/>
      <c r="K4" s="231"/>
      <c r="L4" s="231" t="s">
        <v>7</v>
      </c>
      <c r="N4" s="2" t="s">
        <v>55</v>
      </c>
    </row>
    <row r="5" spans="1:12" ht="45.75" customHeight="1">
      <c r="A5" s="230"/>
      <c r="B5" s="231"/>
      <c r="C5" s="231"/>
      <c r="D5" s="234"/>
      <c r="E5" s="235"/>
      <c r="F5" s="236" t="s">
        <v>9</v>
      </c>
      <c r="G5" s="236" t="s">
        <v>10</v>
      </c>
      <c r="H5" s="231"/>
      <c r="I5" s="236" t="s">
        <v>4</v>
      </c>
      <c r="J5" s="236" t="s">
        <v>5</v>
      </c>
      <c r="K5" s="236" t="s">
        <v>6</v>
      </c>
      <c r="L5" s="231"/>
    </row>
    <row r="6" spans="1:12" ht="21.75" customHeight="1">
      <c r="A6" s="237"/>
      <c r="B6" s="238" t="s">
        <v>239</v>
      </c>
      <c r="C6" s="239"/>
      <c r="D6" s="240">
        <f>D8+D28</f>
        <v>24999100</v>
      </c>
      <c r="E6" s="241" t="s">
        <v>241</v>
      </c>
      <c r="F6" s="242"/>
      <c r="G6" s="216"/>
      <c r="H6" s="120"/>
      <c r="I6" s="120"/>
      <c r="J6" s="120"/>
      <c r="K6" s="120"/>
      <c r="L6" s="120"/>
    </row>
    <row r="7" spans="1:12" ht="21.75" customHeight="1">
      <c r="A7" s="243"/>
      <c r="B7" s="244"/>
      <c r="C7" s="245"/>
      <c r="D7" s="246">
        <f>D9+D29</f>
        <v>10866100</v>
      </c>
      <c r="E7" s="247" t="s">
        <v>244</v>
      </c>
      <c r="F7" s="248"/>
      <c r="G7" s="223"/>
      <c r="H7" s="122"/>
      <c r="I7" s="122"/>
      <c r="J7" s="122"/>
      <c r="K7" s="122"/>
      <c r="L7" s="122"/>
    </row>
    <row r="8" spans="1:12" ht="20.25" customHeight="1">
      <c r="A8" s="237"/>
      <c r="B8" s="238" t="s">
        <v>232</v>
      </c>
      <c r="C8" s="239"/>
      <c r="D8" s="240">
        <f>D10+D21</f>
        <v>3764600</v>
      </c>
      <c r="E8" s="241" t="s">
        <v>253</v>
      </c>
      <c r="F8" s="242"/>
      <c r="G8" s="216"/>
      <c r="H8" s="120"/>
      <c r="I8" s="120"/>
      <c r="J8" s="120"/>
      <c r="K8" s="120"/>
      <c r="L8" s="120"/>
    </row>
    <row r="9" spans="1:14" ht="20.25" customHeight="1">
      <c r="A9" s="243"/>
      <c r="B9" s="244"/>
      <c r="C9" s="245"/>
      <c r="D9" s="246">
        <f>D11+D22</f>
        <v>82600</v>
      </c>
      <c r="E9" s="247" t="s">
        <v>244</v>
      </c>
      <c r="F9" s="248"/>
      <c r="G9" s="223"/>
      <c r="H9" s="122"/>
      <c r="I9" s="122"/>
      <c r="J9" s="122"/>
      <c r="K9" s="122"/>
      <c r="L9" s="122"/>
      <c r="N9" s="2" t="s">
        <v>55</v>
      </c>
    </row>
    <row r="10" spans="1:16" s="116" customFormat="1" ht="21" customHeight="1">
      <c r="A10" s="249" t="s">
        <v>34</v>
      </c>
      <c r="B10" s="238" t="s">
        <v>24</v>
      </c>
      <c r="C10" s="239"/>
      <c r="D10" s="240">
        <f>D12+D14+D16+D17+D18+D19</f>
        <v>3764000</v>
      </c>
      <c r="E10" s="241" t="s">
        <v>279</v>
      </c>
      <c r="F10" s="250">
        <v>791666666.66</v>
      </c>
      <c r="G10" s="251">
        <v>426000</v>
      </c>
      <c r="H10" s="252"/>
      <c r="I10" s="252"/>
      <c r="J10" s="252"/>
      <c r="K10" s="252"/>
      <c r="L10" s="178" t="s">
        <v>344</v>
      </c>
      <c r="M10" s="2"/>
      <c r="N10" s="2"/>
      <c r="O10" s="2"/>
      <c r="P10" s="2"/>
    </row>
    <row r="11" spans="1:16" s="116" customFormat="1" ht="21" customHeight="1">
      <c r="A11" s="253"/>
      <c r="B11" s="244"/>
      <c r="C11" s="245"/>
      <c r="D11" s="254">
        <f>D15</f>
        <v>82000</v>
      </c>
      <c r="E11" s="255" t="s">
        <v>244</v>
      </c>
      <c r="F11" s="256"/>
      <c r="G11" s="257"/>
      <c r="H11" s="258"/>
      <c r="I11" s="258"/>
      <c r="J11" s="258"/>
      <c r="K11" s="258"/>
      <c r="L11" s="181"/>
      <c r="M11" s="2"/>
      <c r="N11" s="2"/>
      <c r="O11" s="2"/>
      <c r="P11" s="2"/>
    </row>
    <row r="12" spans="1:12" ht="29.25" customHeight="1">
      <c r="A12" s="259" t="s">
        <v>13</v>
      </c>
      <c r="B12" s="84" t="s">
        <v>181</v>
      </c>
      <c r="C12" s="85">
        <v>22120000</v>
      </c>
      <c r="D12" s="110">
        <v>2476000</v>
      </c>
      <c r="E12" s="180" t="s">
        <v>282</v>
      </c>
      <c r="F12" s="256"/>
      <c r="G12" s="260">
        <v>426311</v>
      </c>
      <c r="H12" s="209" t="s">
        <v>203</v>
      </c>
      <c r="I12" s="260" t="s">
        <v>130</v>
      </c>
      <c r="J12" s="260" t="s">
        <v>135</v>
      </c>
      <c r="K12" s="260" t="s">
        <v>128</v>
      </c>
      <c r="L12" s="181"/>
    </row>
    <row r="13" spans="1:16" ht="18.75" customHeight="1">
      <c r="A13" s="237" t="s">
        <v>15</v>
      </c>
      <c r="B13" s="67" t="s">
        <v>64</v>
      </c>
      <c r="C13" s="188">
        <v>30230000</v>
      </c>
      <c r="D13" s="108" t="s">
        <v>284</v>
      </c>
      <c r="E13" s="119"/>
      <c r="F13" s="256"/>
      <c r="G13" s="216">
        <v>426913</v>
      </c>
      <c r="H13" s="120" t="s">
        <v>202</v>
      </c>
      <c r="I13" s="120" t="s">
        <v>133</v>
      </c>
      <c r="J13" s="120" t="s">
        <v>133</v>
      </c>
      <c r="K13" s="120" t="s">
        <v>134</v>
      </c>
      <c r="L13" s="181"/>
      <c r="O13" s="51"/>
      <c r="P13" s="51"/>
    </row>
    <row r="14" spans="1:16" ht="18.75" customHeight="1">
      <c r="A14" s="261"/>
      <c r="B14" s="74"/>
      <c r="C14" s="189"/>
      <c r="D14" s="110">
        <v>82000</v>
      </c>
      <c r="E14" s="180" t="s">
        <v>251</v>
      </c>
      <c r="F14" s="256"/>
      <c r="G14" s="220"/>
      <c r="H14" s="121"/>
      <c r="I14" s="121"/>
      <c r="J14" s="121"/>
      <c r="K14" s="121"/>
      <c r="L14" s="181"/>
      <c r="O14" s="51"/>
      <c r="P14" s="51"/>
    </row>
    <row r="15" spans="1:16" ht="18.75" customHeight="1">
      <c r="A15" s="243"/>
      <c r="B15" s="80"/>
      <c r="C15" s="190"/>
      <c r="D15" s="112">
        <v>82000</v>
      </c>
      <c r="E15" s="185" t="s">
        <v>244</v>
      </c>
      <c r="F15" s="256"/>
      <c r="G15" s="223"/>
      <c r="H15" s="122"/>
      <c r="I15" s="122"/>
      <c r="J15" s="122"/>
      <c r="K15" s="122"/>
      <c r="L15" s="181"/>
      <c r="O15" s="51"/>
      <c r="P15" s="51"/>
    </row>
    <row r="16" spans="1:16" ht="29.25" customHeight="1">
      <c r="A16" s="259" t="s">
        <v>16</v>
      </c>
      <c r="B16" s="84" t="s">
        <v>219</v>
      </c>
      <c r="C16" s="85">
        <v>39000000</v>
      </c>
      <c r="D16" s="112">
        <v>400000</v>
      </c>
      <c r="E16" s="185" t="s">
        <v>282</v>
      </c>
      <c r="F16" s="256"/>
      <c r="G16" s="262">
        <v>426911</v>
      </c>
      <c r="H16" s="209" t="s">
        <v>202</v>
      </c>
      <c r="I16" s="260" t="s">
        <v>130</v>
      </c>
      <c r="J16" s="260" t="s">
        <v>135</v>
      </c>
      <c r="K16" s="260" t="s">
        <v>144</v>
      </c>
      <c r="L16" s="181"/>
      <c r="O16" s="51"/>
      <c r="P16" s="51"/>
    </row>
    <row r="17" spans="1:12" ht="42.75">
      <c r="A17" s="259" t="s">
        <v>17</v>
      </c>
      <c r="B17" s="84" t="s">
        <v>182</v>
      </c>
      <c r="C17" s="85" t="s">
        <v>231</v>
      </c>
      <c r="D17" s="86">
        <v>400000</v>
      </c>
      <c r="E17" s="263" t="s">
        <v>282</v>
      </c>
      <c r="F17" s="256"/>
      <c r="G17" s="260">
        <v>426911</v>
      </c>
      <c r="H17" s="209" t="s">
        <v>202</v>
      </c>
      <c r="I17" s="209" t="s">
        <v>130</v>
      </c>
      <c r="J17" s="209" t="s">
        <v>135</v>
      </c>
      <c r="K17" s="260" t="s">
        <v>128</v>
      </c>
      <c r="L17" s="181"/>
    </row>
    <row r="18" spans="1:12" ht="26.25" customHeight="1">
      <c r="A18" s="259" t="s">
        <v>19</v>
      </c>
      <c r="B18" s="84" t="s">
        <v>306</v>
      </c>
      <c r="C18" s="264">
        <v>30237131</v>
      </c>
      <c r="D18" s="112">
        <v>6000</v>
      </c>
      <c r="E18" s="263" t="s">
        <v>282</v>
      </c>
      <c r="F18" s="256"/>
      <c r="G18" s="260">
        <v>426913</v>
      </c>
      <c r="H18" s="209" t="s">
        <v>202</v>
      </c>
      <c r="I18" s="260" t="s">
        <v>133</v>
      </c>
      <c r="J18" s="260" t="s">
        <v>133</v>
      </c>
      <c r="K18" s="260" t="s">
        <v>133</v>
      </c>
      <c r="L18" s="181"/>
    </row>
    <row r="19" spans="1:12" ht="26.25" customHeight="1">
      <c r="A19" s="259" t="s">
        <v>69</v>
      </c>
      <c r="B19" s="84" t="s">
        <v>354</v>
      </c>
      <c r="C19" s="264">
        <v>33100000</v>
      </c>
      <c r="D19" s="86">
        <v>400000</v>
      </c>
      <c r="E19" s="263" t="s">
        <v>282</v>
      </c>
      <c r="F19" s="265"/>
      <c r="G19" s="259" t="s">
        <v>357</v>
      </c>
      <c r="H19" s="209" t="s">
        <v>202</v>
      </c>
      <c r="I19" s="260" t="s">
        <v>137</v>
      </c>
      <c r="J19" s="260" t="s">
        <v>137</v>
      </c>
      <c r="K19" s="260" t="s">
        <v>137</v>
      </c>
      <c r="L19" s="183"/>
    </row>
    <row r="20" spans="1:12" ht="35.25" customHeight="1">
      <c r="A20" s="259"/>
      <c r="B20" s="266" t="s">
        <v>35</v>
      </c>
      <c r="C20" s="231" t="s">
        <v>204</v>
      </c>
      <c r="D20" s="267"/>
      <c r="E20" s="267"/>
      <c r="F20" s="231"/>
      <c r="G20" s="231"/>
      <c r="H20" s="231"/>
      <c r="I20" s="231"/>
      <c r="J20" s="231"/>
      <c r="K20" s="231"/>
      <c r="L20" s="231"/>
    </row>
    <row r="21" spans="1:12" ht="18" customHeight="1">
      <c r="A21" s="237" t="s">
        <v>38</v>
      </c>
      <c r="B21" s="238" t="s">
        <v>65</v>
      </c>
      <c r="C21" s="239"/>
      <c r="D21" s="240">
        <f>SUM(D24)</f>
        <v>600</v>
      </c>
      <c r="E21" s="241" t="s">
        <v>279</v>
      </c>
      <c r="F21" s="268"/>
      <c r="G21" s="238">
        <v>515000</v>
      </c>
      <c r="H21" s="238"/>
      <c r="I21" s="238"/>
      <c r="J21" s="238"/>
      <c r="K21" s="238"/>
      <c r="L21" s="238"/>
    </row>
    <row r="22" spans="1:12" ht="18" customHeight="1">
      <c r="A22" s="243"/>
      <c r="B22" s="244"/>
      <c r="C22" s="245"/>
      <c r="D22" s="254">
        <f>SUM(D25)</f>
        <v>600</v>
      </c>
      <c r="E22" s="255" t="s">
        <v>244</v>
      </c>
      <c r="F22" s="269"/>
      <c r="G22" s="244"/>
      <c r="H22" s="244"/>
      <c r="I22" s="244"/>
      <c r="J22" s="244"/>
      <c r="K22" s="244"/>
      <c r="L22" s="244"/>
    </row>
    <row r="23" spans="1:12" ht="18" customHeight="1">
      <c r="A23" s="237" t="s">
        <v>20</v>
      </c>
      <c r="B23" s="67" t="s">
        <v>330</v>
      </c>
      <c r="C23" s="178">
        <v>48900000</v>
      </c>
      <c r="D23" s="108" t="s">
        <v>335</v>
      </c>
      <c r="E23" s="119" t="s">
        <v>55</v>
      </c>
      <c r="F23" s="233">
        <v>21907500</v>
      </c>
      <c r="G23" s="178">
        <v>515192</v>
      </c>
      <c r="H23" s="120" t="s">
        <v>202</v>
      </c>
      <c r="I23" s="178" t="s">
        <v>158</v>
      </c>
      <c r="J23" s="178" t="s">
        <v>158</v>
      </c>
      <c r="K23" s="178" t="s">
        <v>158</v>
      </c>
      <c r="L23" s="238"/>
    </row>
    <row r="24" spans="1:12" ht="18" customHeight="1">
      <c r="A24" s="261"/>
      <c r="B24" s="74"/>
      <c r="C24" s="181"/>
      <c r="D24" s="110">
        <v>600</v>
      </c>
      <c r="E24" s="180" t="s">
        <v>279</v>
      </c>
      <c r="F24" s="235"/>
      <c r="G24" s="181"/>
      <c r="H24" s="121"/>
      <c r="I24" s="181"/>
      <c r="J24" s="181"/>
      <c r="K24" s="181"/>
      <c r="L24" s="267"/>
    </row>
    <row r="25" spans="1:12" ht="18" customHeight="1">
      <c r="A25" s="243"/>
      <c r="B25" s="80"/>
      <c r="C25" s="183"/>
      <c r="D25" s="112">
        <v>600</v>
      </c>
      <c r="E25" s="185" t="s">
        <v>244</v>
      </c>
      <c r="F25" s="270"/>
      <c r="G25" s="183"/>
      <c r="H25" s="122"/>
      <c r="I25" s="183"/>
      <c r="J25" s="183"/>
      <c r="K25" s="183"/>
      <c r="L25" s="244"/>
    </row>
    <row r="26" spans="1:12" ht="35.25" customHeight="1">
      <c r="A26" s="259"/>
      <c r="B26" s="266" t="s">
        <v>35</v>
      </c>
      <c r="C26" s="231" t="s">
        <v>199</v>
      </c>
      <c r="D26" s="244"/>
      <c r="E26" s="244"/>
      <c r="F26" s="231"/>
      <c r="G26" s="231"/>
      <c r="H26" s="231"/>
      <c r="I26" s="231"/>
      <c r="J26" s="231"/>
      <c r="K26" s="231"/>
      <c r="L26" s="231"/>
    </row>
    <row r="27" spans="1:12" ht="30" customHeight="1">
      <c r="A27" s="271"/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3"/>
    </row>
    <row r="28" spans="1:12" s="51" customFormat="1" ht="31.5" customHeight="1">
      <c r="A28" s="249"/>
      <c r="B28" s="238" t="s">
        <v>33</v>
      </c>
      <c r="C28" s="239"/>
      <c r="D28" s="240">
        <f>D30+D55+D62+D66+D89</f>
        <v>21234500</v>
      </c>
      <c r="E28" s="241" t="s">
        <v>279</v>
      </c>
      <c r="F28" s="268"/>
      <c r="G28" s="238"/>
      <c r="H28" s="238"/>
      <c r="I28" s="238"/>
      <c r="J28" s="238"/>
      <c r="K28" s="238"/>
      <c r="L28" s="238"/>
    </row>
    <row r="29" spans="1:12" s="51" customFormat="1" ht="31.5" customHeight="1">
      <c r="A29" s="253"/>
      <c r="B29" s="244"/>
      <c r="C29" s="245"/>
      <c r="D29" s="246">
        <f>D31+D56+D67+D90</f>
        <v>10783500</v>
      </c>
      <c r="E29" s="247" t="s">
        <v>244</v>
      </c>
      <c r="F29" s="269"/>
      <c r="G29" s="244"/>
      <c r="H29" s="244"/>
      <c r="I29" s="244"/>
      <c r="J29" s="244"/>
      <c r="K29" s="244"/>
      <c r="L29" s="244"/>
    </row>
    <row r="30" spans="1:12" s="116" customFormat="1" ht="20.25" customHeight="1">
      <c r="A30" s="249" t="s">
        <v>34</v>
      </c>
      <c r="B30" s="238" t="s">
        <v>233</v>
      </c>
      <c r="C30" s="239"/>
      <c r="D30" s="240">
        <f>D32+D37</f>
        <v>1311000</v>
      </c>
      <c r="E30" s="241" t="s">
        <v>241</v>
      </c>
      <c r="F30" s="250">
        <v>25000000</v>
      </c>
      <c r="G30" s="238">
        <v>425000</v>
      </c>
      <c r="H30" s="238"/>
      <c r="I30" s="178"/>
      <c r="J30" s="238"/>
      <c r="K30" s="178"/>
      <c r="L30" s="238"/>
    </row>
    <row r="31" spans="1:12" s="116" customFormat="1" ht="20.25" customHeight="1">
      <c r="A31" s="253"/>
      <c r="B31" s="244"/>
      <c r="C31" s="245"/>
      <c r="D31" s="246">
        <f>D33+D38</f>
        <v>681000</v>
      </c>
      <c r="E31" s="247" t="s">
        <v>244</v>
      </c>
      <c r="F31" s="256"/>
      <c r="G31" s="244"/>
      <c r="H31" s="244"/>
      <c r="I31" s="183"/>
      <c r="J31" s="244"/>
      <c r="K31" s="183"/>
      <c r="L31" s="244"/>
    </row>
    <row r="32" spans="1:12" s="116" customFormat="1" ht="20.25" customHeight="1">
      <c r="A32" s="41" t="s">
        <v>13</v>
      </c>
      <c r="B32" s="238" t="s">
        <v>234</v>
      </c>
      <c r="C32" s="101"/>
      <c r="D32" s="102">
        <f>D35</f>
        <v>200000</v>
      </c>
      <c r="E32" s="103" t="s">
        <v>241</v>
      </c>
      <c r="F32" s="256"/>
      <c r="G32" s="42">
        <v>425100</v>
      </c>
      <c r="H32" s="42"/>
      <c r="I32" s="132"/>
      <c r="J32" s="132"/>
      <c r="K32" s="132"/>
      <c r="L32" s="178" t="s">
        <v>346</v>
      </c>
    </row>
    <row r="33" spans="1:12" s="116" customFormat="1" ht="20.25" customHeight="1">
      <c r="A33" s="60"/>
      <c r="B33" s="244"/>
      <c r="C33" s="62"/>
      <c r="D33" s="44">
        <f>D36</f>
        <v>200000</v>
      </c>
      <c r="E33" s="45" t="s">
        <v>242</v>
      </c>
      <c r="F33" s="256"/>
      <c r="G33" s="61"/>
      <c r="H33" s="61"/>
      <c r="I33" s="136"/>
      <c r="J33" s="136"/>
      <c r="K33" s="136"/>
      <c r="L33" s="181"/>
    </row>
    <row r="34" spans="1:12" s="116" customFormat="1" ht="20.25" customHeight="1">
      <c r="A34" s="237" t="s">
        <v>57</v>
      </c>
      <c r="B34" s="67" t="s">
        <v>313</v>
      </c>
      <c r="C34" s="188">
        <v>45441000</v>
      </c>
      <c r="D34" s="108" t="s">
        <v>283</v>
      </c>
      <c r="E34" s="119"/>
      <c r="F34" s="256"/>
      <c r="G34" s="178">
        <v>425119</v>
      </c>
      <c r="H34" s="120" t="s">
        <v>202</v>
      </c>
      <c r="I34" s="178" t="s">
        <v>158</v>
      </c>
      <c r="J34" s="178" t="s">
        <v>158</v>
      </c>
      <c r="K34" s="178" t="s">
        <v>299</v>
      </c>
      <c r="L34" s="181"/>
    </row>
    <row r="35" spans="1:12" s="116" customFormat="1" ht="20.25" customHeight="1">
      <c r="A35" s="261"/>
      <c r="B35" s="74"/>
      <c r="C35" s="189"/>
      <c r="D35" s="110">
        <v>200000</v>
      </c>
      <c r="E35" s="180" t="s">
        <v>241</v>
      </c>
      <c r="F35" s="256"/>
      <c r="G35" s="181"/>
      <c r="H35" s="121"/>
      <c r="I35" s="181"/>
      <c r="J35" s="181"/>
      <c r="K35" s="181"/>
      <c r="L35" s="181"/>
    </row>
    <row r="36" spans="1:12" s="116" customFormat="1" ht="20.25" customHeight="1">
      <c r="A36" s="243"/>
      <c r="B36" s="80"/>
      <c r="C36" s="190"/>
      <c r="D36" s="110">
        <v>200000</v>
      </c>
      <c r="E36" s="180" t="s">
        <v>244</v>
      </c>
      <c r="F36" s="256"/>
      <c r="G36" s="183"/>
      <c r="H36" s="122"/>
      <c r="I36" s="183"/>
      <c r="J36" s="183"/>
      <c r="K36" s="183"/>
      <c r="L36" s="181"/>
    </row>
    <row r="37" spans="1:12" s="116" customFormat="1" ht="19.5" customHeight="1">
      <c r="A37" s="249" t="s">
        <v>14</v>
      </c>
      <c r="B37" s="238" t="s">
        <v>235</v>
      </c>
      <c r="C37" s="239"/>
      <c r="D37" s="240">
        <f>D40+D42+D43+D45+D48+D51</f>
        <v>1111000</v>
      </c>
      <c r="E37" s="241" t="s">
        <v>253</v>
      </c>
      <c r="F37" s="256"/>
      <c r="G37" s="238">
        <v>425200</v>
      </c>
      <c r="H37" s="238"/>
      <c r="I37" s="178"/>
      <c r="J37" s="178"/>
      <c r="K37" s="178"/>
      <c r="L37" s="181"/>
    </row>
    <row r="38" spans="1:12" s="116" customFormat="1" ht="19.5" customHeight="1">
      <c r="A38" s="253"/>
      <c r="B38" s="244"/>
      <c r="C38" s="245"/>
      <c r="D38" s="246">
        <f>D41+D46+D49+D52</f>
        <v>481000</v>
      </c>
      <c r="E38" s="247" t="s">
        <v>244</v>
      </c>
      <c r="F38" s="256"/>
      <c r="G38" s="244"/>
      <c r="H38" s="244"/>
      <c r="I38" s="183"/>
      <c r="J38" s="183"/>
      <c r="K38" s="183"/>
      <c r="L38" s="181"/>
    </row>
    <row r="39" spans="1:12" ht="16.5" customHeight="1">
      <c r="A39" s="237" t="s">
        <v>54</v>
      </c>
      <c r="B39" s="67" t="s">
        <v>119</v>
      </c>
      <c r="C39" s="188">
        <v>50116500</v>
      </c>
      <c r="D39" s="108" t="s">
        <v>285</v>
      </c>
      <c r="E39" s="119"/>
      <c r="F39" s="256"/>
      <c r="G39" s="178">
        <v>425211</v>
      </c>
      <c r="H39" s="120" t="s">
        <v>202</v>
      </c>
      <c r="I39" s="178" t="s">
        <v>130</v>
      </c>
      <c r="J39" s="178" t="s">
        <v>135</v>
      </c>
      <c r="K39" s="178" t="s">
        <v>136</v>
      </c>
      <c r="L39" s="181"/>
    </row>
    <row r="40" spans="1:12" ht="16.5" customHeight="1">
      <c r="A40" s="261"/>
      <c r="B40" s="74"/>
      <c r="C40" s="189"/>
      <c r="D40" s="110">
        <v>300000</v>
      </c>
      <c r="E40" s="180" t="s">
        <v>241</v>
      </c>
      <c r="F40" s="256"/>
      <c r="G40" s="181"/>
      <c r="H40" s="121"/>
      <c r="I40" s="181"/>
      <c r="J40" s="181"/>
      <c r="K40" s="181"/>
      <c r="L40" s="181"/>
    </row>
    <row r="41" spans="1:12" ht="16.5" customHeight="1">
      <c r="A41" s="243"/>
      <c r="B41" s="80"/>
      <c r="C41" s="190"/>
      <c r="D41" s="110">
        <v>100000</v>
      </c>
      <c r="E41" s="180" t="s">
        <v>244</v>
      </c>
      <c r="F41" s="256"/>
      <c r="G41" s="183"/>
      <c r="H41" s="122"/>
      <c r="I41" s="183"/>
      <c r="J41" s="183"/>
      <c r="K41" s="183"/>
      <c r="L41" s="181"/>
    </row>
    <row r="42" spans="1:12" ht="29.25" customHeight="1">
      <c r="A42" s="259" t="s">
        <v>212</v>
      </c>
      <c r="B42" s="84" t="s">
        <v>208</v>
      </c>
      <c r="C42" s="85">
        <v>50310000</v>
      </c>
      <c r="D42" s="86">
        <v>30000</v>
      </c>
      <c r="E42" s="263" t="s">
        <v>241</v>
      </c>
      <c r="F42" s="256"/>
      <c r="G42" s="260">
        <v>425220</v>
      </c>
      <c r="H42" s="209" t="s">
        <v>202</v>
      </c>
      <c r="I42" s="260" t="s">
        <v>130</v>
      </c>
      <c r="J42" s="260" t="s">
        <v>135</v>
      </c>
      <c r="K42" s="260" t="s">
        <v>135</v>
      </c>
      <c r="L42" s="181"/>
    </row>
    <row r="43" spans="1:12" ht="33" customHeight="1">
      <c r="A43" s="274" t="s">
        <v>213</v>
      </c>
      <c r="B43" s="275" t="s">
        <v>205</v>
      </c>
      <c r="C43" s="276">
        <v>50300000</v>
      </c>
      <c r="D43" s="86">
        <v>400000</v>
      </c>
      <c r="E43" s="263" t="s">
        <v>241</v>
      </c>
      <c r="F43" s="256"/>
      <c r="G43" s="276">
        <v>425229</v>
      </c>
      <c r="H43" s="277" t="s">
        <v>202</v>
      </c>
      <c r="I43" s="276" t="s">
        <v>128</v>
      </c>
      <c r="J43" s="276" t="s">
        <v>131</v>
      </c>
      <c r="K43" s="276" t="s">
        <v>131</v>
      </c>
      <c r="L43" s="181"/>
    </row>
    <row r="44" spans="1:12" ht="15" customHeight="1">
      <c r="A44" s="237" t="s">
        <v>314</v>
      </c>
      <c r="B44" s="67" t="s">
        <v>315</v>
      </c>
      <c r="C44" s="188">
        <v>50532300</v>
      </c>
      <c r="D44" s="110" t="s">
        <v>316</v>
      </c>
      <c r="E44" s="180"/>
      <c r="F44" s="256"/>
      <c r="G44" s="178">
        <v>425200</v>
      </c>
      <c r="H44" s="120" t="s">
        <v>202</v>
      </c>
      <c r="I44" s="178" t="s">
        <v>158</v>
      </c>
      <c r="J44" s="178" t="s">
        <v>158</v>
      </c>
      <c r="K44" s="178" t="s">
        <v>299</v>
      </c>
      <c r="L44" s="181"/>
    </row>
    <row r="45" spans="1:12" ht="15" customHeight="1">
      <c r="A45" s="261"/>
      <c r="B45" s="74"/>
      <c r="C45" s="189"/>
      <c r="D45" s="110">
        <v>131000</v>
      </c>
      <c r="E45" s="180" t="s">
        <v>241</v>
      </c>
      <c r="F45" s="256"/>
      <c r="G45" s="181"/>
      <c r="H45" s="121"/>
      <c r="I45" s="181"/>
      <c r="J45" s="181"/>
      <c r="K45" s="181"/>
      <c r="L45" s="181"/>
    </row>
    <row r="46" spans="1:12" ht="15" customHeight="1">
      <c r="A46" s="243"/>
      <c r="B46" s="80"/>
      <c r="C46" s="190"/>
      <c r="D46" s="110">
        <v>131000</v>
      </c>
      <c r="E46" s="180" t="s">
        <v>244</v>
      </c>
      <c r="F46" s="256"/>
      <c r="G46" s="183"/>
      <c r="H46" s="122"/>
      <c r="I46" s="183"/>
      <c r="J46" s="183"/>
      <c r="K46" s="183"/>
      <c r="L46" s="181"/>
    </row>
    <row r="47" spans="1:12" ht="15" customHeight="1">
      <c r="A47" s="237" t="s">
        <v>317</v>
      </c>
      <c r="B47" s="67" t="s">
        <v>318</v>
      </c>
      <c r="C47" s="188">
        <v>98514000</v>
      </c>
      <c r="D47" s="108" t="s">
        <v>319</v>
      </c>
      <c r="E47" s="119"/>
      <c r="F47" s="256"/>
      <c r="G47" s="178">
        <v>425225</v>
      </c>
      <c r="H47" s="120" t="s">
        <v>202</v>
      </c>
      <c r="I47" s="178" t="s">
        <v>158</v>
      </c>
      <c r="J47" s="178" t="s">
        <v>158</v>
      </c>
      <c r="K47" s="178" t="s">
        <v>299</v>
      </c>
      <c r="L47" s="181"/>
    </row>
    <row r="48" spans="1:12" ht="15" customHeight="1">
      <c r="A48" s="261"/>
      <c r="B48" s="74"/>
      <c r="C48" s="189"/>
      <c r="D48" s="110">
        <v>50000</v>
      </c>
      <c r="E48" s="180" t="s">
        <v>241</v>
      </c>
      <c r="F48" s="256"/>
      <c r="G48" s="181"/>
      <c r="H48" s="121"/>
      <c r="I48" s="181"/>
      <c r="J48" s="181"/>
      <c r="K48" s="181"/>
      <c r="L48" s="181"/>
    </row>
    <row r="49" spans="1:12" ht="15" customHeight="1">
      <c r="A49" s="243"/>
      <c r="B49" s="80"/>
      <c r="C49" s="190"/>
      <c r="D49" s="112">
        <v>50000</v>
      </c>
      <c r="E49" s="185" t="s">
        <v>244</v>
      </c>
      <c r="F49" s="256"/>
      <c r="G49" s="183"/>
      <c r="H49" s="122"/>
      <c r="I49" s="183"/>
      <c r="J49" s="183"/>
      <c r="K49" s="183"/>
      <c r="L49" s="181"/>
    </row>
    <row r="50" spans="1:12" ht="15" customHeight="1">
      <c r="A50" s="237" t="s">
        <v>340</v>
      </c>
      <c r="B50" s="67" t="s">
        <v>320</v>
      </c>
      <c r="C50" s="178">
        <v>45331220</v>
      </c>
      <c r="D50" s="108" t="s">
        <v>283</v>
      </c>
      <c r="E50" s="119"/>
      <c r="F50" s="256"/>
      <c r="G50" s="178">
        <v>425225</v>
      </c>
      <c r="H50" s="120" t="s">
        <v>202</v>
      </c>
      <c r="I50" s="178" t="s">
        <v>158</v>
      </c>
      <c r="J50" s="178" t="s">
        <v>158</v>
      </c>
      <c r="K50" s="178" t="s">
        <v>299</v>
      </c>
      <c r="L50" s="181"/>
    </row>
    <row r="51" spans="1:12" ht="15" customHeight="1">
      <c r="A51" s="261"/>
      <c r="B51" s="74"/>
      <c r="C51" s="181"/>
      <c r="D51" s="110">
        <v>200000</v>
      </c>
      <c r="E51" s="180" t="s">
        <v>241</v>
      </c>
      <c r="F51" s="256"/>
      <c r="G51" s="181"/>
      <c r="H51" s="121"/>
      <c r="I51" s="181"/>
      <c r="J51" s="181"/>
      <c r="K51" s="181"/>
      <c r="L51" s="181"/>
    </row>
    <row r="52" spans="1:12" ht="15" customHeight="1">
      <c r="A52" s="243"/>
      <c r="B52" s="80"/>
      <c r="C52" s="183"/>
      <c r="D52" s="112">
        <v>200000</v>
      </c>
      <c r="E52" s="185" t="s">
        <v>244</v>
      </c>
      <c r="F52" s="256"/>
      <c r="G52" s="183"/>
      <c r="H52" s="122"/>
      <c r="I52" s="183"/>
      <c r="J52" s="183"/>
      <c r="K52" s="183"/>
      <c r="L52" s="181"/>
    </row>
    <row r="53" spans="1:12" ht="33.75" customHeight="1">
      <c r="A53" s="259"/>
      <c r="B53" s="266" t="s">
        <v>35</v>
      </c>
      <c r="C53" s="231" t="s">
        <v>220</v>
      </c>
      <c r="D53" s="244"/>
      <c r="E53" s="244"/>
      <c r="F53" s="231"/>
      <c r="G53" s="231"/>
      <c r="H53" s="231"/>
      <c r="I53" s="231"/>
      <c r="J53" s="231"/>
      <c r="K53" s="231"/>
      <c r="L53" s="231"/>
    </row>
    <row r="54" spans="1:12" ht="30" customHeight="1">
      <c r="A54" s="271"/>
      <c r="B54" s="272"/>
      <c r="C54" s="272"/>
      <c r="D54" s="278"/>
      <c r="E54" s="278"/>
      <c r="F54" s="272"/>
      <c r="G54" s="272"/>
      <c r="H54" s="272"/>
      <c r="I54" s="272"/>
      <c r="J54" s="272"/>
      <c r="K54" s="272"/>
      <c r="L54" s="273"/>
    </row>
    <row r="55" spans="1:12" s="116" customFormat="1" ht="26.25" customHeight="1">
      <c r="A55" s="249" t="s">
        <v>38</v>
      </c>
      <c r="B55" s="238" t="s">
        <v>27</v>
      </c>
      <c r="C55" s="239"/>
      <c r="D55" s="240">
        <f>D58</f>
        <v>18286666.67</v>
      </c>
      <c r="E55" s="241" t="s">
        <v>241</v>
      </c>
      <c r="F55" s="250">
        <v>329166666.66</v>
      </c>
      <c r="G55" s="238">
        <v>421000</v>
      </c>
      <c r="H55" s="238"/>
      <c r="I55" s="238"/>
      <c r="J55" s="238"/>
      <c r="K55" s="238"/>
      <c r="L55" s="178" t="s">
        <v>345</v>
      </c>
    </row>
    <row r="56" spans="1:12" s="116" customFormat="1" ht="25.5" customHeight="1">
      <c r="A56" s="253"/>
      <c r="B56" s="244"/>
      <c r="C56" s="245"/>
      <c r="D56" s="246">
        <f>D59</f>
        <v>9143333.33</v>
      </c>
      <c r="E56" s="247" t="s">
        <v>244</v>
      </c>
      <c r="F56" s="256"/>
      <c r="G56" s="244"/>
      <c r="H56" s="244"/>
      <c r="I56" s="244"/>
      <c r="J56" s="244"/>
      <c r="K56" s="244"/>
      <c r="L56" s="181"/>
    </row>
    <row r="57" spans="1:12" ht="26.25" customHeight="1">
      <c r="A57" s="237" t="s">
        <v>20</v>
      </c>
      <c r="B57" s="67" t="s">
        <v>177</v>
      </c>
      <c r="C57" s="188">
        <v>64110000</v>
      </c>
      <c r="D57" s="108" t="s">
        <v>286</v>
      </c>
      <c r="E57" s="119"/>
      <c r="F57" s="256"/>
      <c r="G57" s="178">
        <v>421420</v>
      </c>
      <c r="H57" s="120" t="s">
        <v>203</v>
      </c>
      <c r="I57" s="178" t="s">
        <v>130</v>
      </c>
      <c r="J57" s="178" t="s">
        <v>128</v>
      </c>
      <c r="K57" s="178" t="s">
        <v>129</v>
      </c>
      <c r="L57" s="181"/>
    </row>
    <row r="58" spans="1:12" ht="26.25" customHeight="1">
      <c r="A58" s="261"/>
      <c r="B58" s="74"/>
      <c r="C58" s="189"/>
      <c r="D58" s="110">
        <v>18286666.67</v>
      </c>
      <c r="E58" s="180" t="s">
        <v>241</v>
      </c>
      <c r="F58" s="256"/>
      <c r="G58" s="181"/>
      <c r="H58" s="121"/>
      <c r="I58" s="181"/>
      <c r="J58" s="181"/>
      <c r="K58" s="181"/>
      <c r="L58" s="181"/>
    </row>
    <row r="59" spans="1:12" ht="26.25" customHeight="1">
      <c r="A59" s="243"/>
      <c r="B59" s="80"/>
      <c r="C59" s="190"/>
      <c r="D59" s="112">
        <v>9143333.33</v>
      </c>
      <c r="E59" s="185" t="s">
        <v>244</v>
      </c>
      <c r="F59" s="256"/>
      <c r="G59" s="183"/>
      <c r="H59" s="122"/>
      <c r="I59" s="183"/>
      <c r="J59" s="183"/>
      <c r="K59" s="183"/>
      <c r="L59" s="181"/>
    </row>
    <row r="60" spans="1:12" ht="33.75" customHeight="1">
      <c r="A60" s="259"/>
      <c r="B60" s="266" t="s">
        <v>35</v>
      </c>
      <c r="C60" s="231" t="s">
        <v>220</v>
      </c>
      <c r="D60" s="244"/>
      <c r="E60" s="244"/>
      <c r="F60" s="231"/>
      <c r="G60" s="231"/>
      <c r="H60" s="231"/>
      <c r="I60" s="231"/>
      <c r="J60" s="231"/>
      <c r="K60" s="231"/>
      <c r="L60" s="231"/>
    </row>
    <row r="61" spans="1:12" ht="30" customHeight="1">
      <c r="A61" s="271"/>
      <c r="B61" s="272"/>
      <c r="C61" s="272"/>
      <c r="D61" s="278"/>
      <c r="E61" s="278"/>
      <c r="F61" s="272"/>
      <c r="G61" s="272"/>
      <c r="H61" s="272"/>
      <c r="I61" s="272"/>
      <c r="J61" s="272"/>
      <c r="K61" s="272"/>
      <c r="L61" s="273"/>
    </row>
    <row r="62" spans="1:12" s="116" customFormat="1" ht="30">
      <c r="A62" s="279" t="s">
        <v>26</v>
      </c>
      <c r="B62" s="236" t="s">
        <v>237</v>
      </c>
      <c r="C62" s="280"/>
      <c r="D62" s="240">
        <f>D63</f>
        <v>200000</v>
      </c>
      <c r="E62" s="241" t="s">
        <v>241</v>
      </c>
      <c r="F62" s="281">
        <v>34166666.66</v>
      </c>
      <c r="G62" s="236">
        <v>482000</v>
      </c>
      <c r="H62" s="236"/>
      <c r="I62" s="236"/>
      <c r="J62" s="236"/>
      <c r="K62" s="236"/>
      <c r="L62" s="231"/>
    </row>
    <row r="63" spans="1:12" ht="29.25" customHeight="1">
      <c r="A63" s="259" t="s">
        <v>28</v>
      </c>
      <c r="B63" s="84" t="s">
        <v>302</v>
      </c>
      <c r="C63" s="85">
        <v>71631200</v>
      </c>
      <c r="D63" s="86">
        <v>200000</v>
      </c>
      <c r="E63" s="263" t="s">
        <v>241</v>
      </c>
      <c r="F63" s="281"/>
      <c r="G63" s="260">
        <v>482131</v>
      </c>
      <c r="H63" s="209" t="s">
        <v>202</v>
      </c>
      <c r="I63" s="260" t="s">
        <v>130</v>
      </c>
      <c r="J63" s="260" t="s">
        <v>135</v>
      </c>
      <c r="K63" s="260" t="s">
        <v>135</v>
      </c>
      <c r="L63" s="231"/>
    </row>
    <row r="64" spans="1:12" ht="32.25" customHeight="1">
      <c r="A64" s="259"/>
      <c r="B64" s="266" t="s">
        <v>35</v>
      </c>
      <c r="C64" s="231" t="s">
        <v>206</v>
      </c>
      <c r="D64" s="244"/>
      <c r="E64" s="244"/>
      <c r="F64" s="231"/>
      <c r="G64" s="231"/>
      <c r="H64" s="231"/>
      <c r="I64" s="231"/>
      <c r="J64" s="231"/>
      <c r="K64" s="231"/>
      <c r="L64" s="231"/>
    </row>
    <row r="65" spans="1:12" ht="30" customHeight="1">
      <c r="A65" s="271"/>
      <c r="B65" s="272"/>
      <c r="C65" s="272"/>
      <c r="D65" s="278"/>
      <c r="E65" s="278"/>
      <c r="F65" s="272"/>
      <c r="G65" s="272"/>
      <c r="H65" s="272"/>
      <c r="I65" s="272"/>
      <c r="J65" s="272"/>
      <c r="K65" s="272"/>
      <c r="L65" s="273"/>
    </row>
    <row r="66" spans="1:12" s="116" customFormat="1" ht="21" customHeight="1">
      <c r="A66" s="249" t="s">
        <v>60</v>
      </c>
      <c r="B66" s="238" t="s">
        <v>236</v>
      </c>
      <c r="C66" s="239"/>
      <c r="D66" s="240">
        <f>D69+D72+D75+D78+D81+D83+D85</f>
        <v>1136833.33</v>
      </c>
      <c r="E66" s="241" t="s">
        <v>241</v>
      </c>
      <c r="F66" s="250">
        <v>271770833.33</v>
      </c>
      <c r="G66" s="238">
        <v>423000</v>
      </c>
      <c r="H66" s="238"/>
      <c r="I66" s="238"/>
      <c r="J66" s="238"/>
      <c r="K66" s="238"/>
      <c r="L66" s="178" t="s">
        <v>346</v>
      </c>
    </row>
    <row r="67" spans="1:12" s="116" customFormat="1" ht="21" customHeight="1">
      <c r="A67" s="253"/>
      <c r="B67" s="244"/>
      <c r="C67" s="245"/>
      <c r="D67" s="254">
        <f>D70+D73+D76+D79+D82+D86</f>
        <v>859166.6699999999</v>
      </c>
      <c r="E67" s="255" t="s">
        <v>244</v>
      </c>
      <c r="F67" s="256"/>
      <c r="G67" s="244"/>
      <c r="H67" s="244"/>
      <c r="I67" s="244"/>
      <c r="J67" s="244"/>
      <c r="K67" s="244"/>
      <c r="L67" s="181"/>
    </row>
    <row r="68" spans="1:12" ht="16.5" customHeight="1">
      <c r="A68" s="237" t="s">
        <v>44</v>
      </c>
      <c r="B68" s="282" t="s">
        <v>80</v>
      </c>
      <c r="C68" s="283">
        <v>79530000</v>
      </c>
      <c r="D68" s="108" t="s">
        <v>287</v>
      </c>
      <c r="E68" s="119"/>
      <c r="F68" s="256"/>
      <c r="G68" s="178">
        <v>423111</v>
      </c>
      <c r="H68" s="120" t="s">
        <v>202</v>
      </c>
      <c r="I68" s="178" t="s">
        <v>135</v>
      </c>
      <c r="J68" s="178" t="s">
        <v>131</v>
      </c>
      <c r="K68" s="178" t="s">
        <v>132</v>
      </c>
      <c r="L68" s="181"/>
    </row>
    <row r="69" spans="1:12" ht="16.5" customHeight="1">
      <c r="A69" s="261"/>
      <c r="B69" s="284"/>
      <c r="C69" s="285"/>
      <c r="D69" s="110">
        <v>145833.33</v>
      </c>
      <c r="E69" s="180" t="s">
        <v>251</v>
      </c>
      <c r="F69" s="256"/>
      <c r="G69" s="181"/>
      <c r="H69" s="121"/>
      <c r="I69" s="181"/>
      <c r="J69" s="181"/>
      <c r="K69" s="181"/>
      <c r="L69" s="181"/>
    </row>
    <row r="70" spans="1:12" ht="16.5" customHeight="1">
      <c r="A70" s="243"/>
      <c r="B70" s="286"/>
      <c r="C70" s="287"/>
      <c r="D70" s="112">
        <v>104166.67</v>
      </c>
      <c r="E70" s="185" t="s">
        <v>244</v>
      </c>
      <c r="F70" s="256"/>
      <c r="G70" s="183"/>
      <c r="H70" s="122"/>
      <c r="I70" s="183"/>
      <c r="J70" s="183"/>
      <c r="K70" s="183"/>
      <c r="L70" s="181"/>
    </row>
    <row r="71" spans="1:12" ht="16.5" customHeight="1">
      <c r="A71" s="237" t="s">
        <v>45</v>
      </c>
      <c r="B71" s="282" t="s">
        <v>81</v>
      </c>
      <c r="C71" s="283">
        <v>79416000</v>
      </c>
      <c r="D71" s="108" t="s">
        <v>288</v>
      </c>
      <c r="E71" s="119"/>
      <c r="F71" s="256"/>
      <c r="G71" s="178">
        <v>423420</v>
      </c>
      <c r="H71" s="120" t="s">
        <v>202</v>
      </c>
      <c r="I71" s="178" t="s">
        <v>131</v>
      </c>
      <c r="J71" s="178" t="s">
        <v>133</v>
      </c>
      <c r="K71" s="178" t="s">
        <v>134</v>
      </c>
      <c r="L71" s="181"/>
    </row>
    <row r="72" spans="1:12" ht="16.5" customHeight="1">
      <c r="A72" s="261"/>
      <c r="B72" s="284"/>
      <c r="C72" s="285"/>
      <c r="D72" s="110">
        <v>135000</v>
      </c>
      <c r="E72" s="180" t="s">
        <v>241</v>
      </c>
      <c r="F72" s="256"/>
      <c r="G72" s="181"/>
      <c r="H72" s="121"/>
      <c r="I72" s="181"/>
      <c r="J72" s="181"/>
      <c r="K72" s="181"/>
      <c r="L72" s="181"/>
    </row>
    <row r="73" spans="1:12" ht="16.5" customHeight="1">
      <c r="A73" s="243"/>
      <c r="B73" s="286"/>
      <c r="C73" s="287"/>
      <c r="D73" s="112">
        <v>135000</v>
      </c>
      <c r="E73" s="185" t="s">
        <v>242</v>
      </c>
      <c r="F73" s="256"/>
      <c r="G73" s="183"/>
      <c r="H73" s="122"/>
      <c r="I73" s="183"/>
      <c r="J73" s="183"/>
      <c r="K73" s="183"/>
      <c r="L73" s="181"/>
    </row>
    <row r="74" spans="1:12" ht="23.25" customHeight="1">
      <c r="A74" s="237" t="s">
        <v>46</v>
      </c>
      <c r="B74" s="67" t="s">
        <v>291</v>
      </c>
      <c r="C74" s="178">
        <v>78900000</v>
      </c>
      <c r="D74" s="108" t="s">
        <v>285</v>
      </c>
      <c r="E74" s="119"/>
      <c r="F74" s="256"/>
      <c r="G74" s="178">
        <v>423410</v>
      </c>
      <c r="H74" s="120" t="s">
        <v>202</v>
      </c>
      <c r="I74" s="178" t="s">
        <v>133</v>
      </c>
      <c r="J74" s="178" t="s">
        <v>133</v>
      </c>
      <c r="K74" s="178" t="s">
        <v>134</v>
      </c>
      <c r="L74" s="181"/>
    </row>
    <row r="75" spans="1:12" ht="23.25" customHeight="1">
      <c r="A75" s="261"/>
      <c r="B75" s="74"/>
      <c r="C75" s="181"/>
      <c r="D75" s="110">
        <v>200000</v>
      </c>
      <c r="E75" s="180" t="s">
        <v>241</v>
      </c>
      <c r="F75" s="256"/>
      <c r="G75" s="181"/>
      <c r="H75" s="121"/>
      <c r="I75" s="181"/>
      <c r="J75" s="181"/>
      <c r="K75" s="181"/>
      <c r="L75" s="181"/>
    </row>
    <row r="76" spans="1:12" ht="23.25" customHeight="1">
      <c r="A76" s="243"/>
      <c r="B76" s="80"/>
      <c r="C76" s="183"/>
      <c r="D76" s="112">
        <v>200000</v>
      </c>
      <c r="E76" s="185" t="s">
        <v>242</v>
      </c>
      <c r="F76" s="256"/>
      <c r="G76" s="183"/>
      <c r="H76" s="122"/>
      <c r="I76" s="183"/>
      <c r="J76" s="183"/>
      <c r="K76" s="183"/>
      <c r="L76" s="181"/>
    </row>
    <row r="77" spans="1:12" ht="23.25" customHeight="1">
      <c r="A77" s="237" t="s">
        <v>47</v>
      </c>
      <c r="B77" s="67" t="s">
        <v>301</v>
      </c>
      <c r="C77" s="178">
        <v>98390000</v>
      </c>
      <c r="D77" s="108" t="s">
        <v>285</v>
      </c>
      <c r="E77" s="119"/>
      <c r="F77" s="256"/>
      <c r="G77" s="178">
        <v>423911</v>
      </c>
      <c r="H77" s="120" t="s">
        <v>202</v>
      </c>
      <c r="I77" s="178" t="s">
        <v>133</v>
      </c>
      <c r="J77" s="178" t="s">
        <v>133</v>
      </c>
      <c r="K77" s="178" t="s">
        <v>134</v>
      </c>
      <c r="L77" s="181"/>
    </row>
    <row r="78" spans="1:12" ht="23.25" customHeight="1">
      <c r="A78" s="261"/>
      <c r="B78" s="74"/>
      <c r="C78" s="181"/>
      <c r="D78" s="110">
        <v>200000</v>
      </c>
      <c r="E78" s="180" t="s">
        <v>241</v>
      </c>
      <c r="F78" s="256"/>
      <c r="G78" s="181"/>
      <c r="H78" s="121"/>
      <c r="I78" s="181"/>
      <c r="J78" s="181"/>
      <c r="K78" s="181"/>
      <c r="L78" s="181"/>
    </row>
    <row r="79" spans="1:12" ht="23.25" customHeight="1">
      <c r="A79" s="243"/>
      <c r="B79" s="80"/>
      <c r="C79" s="183"/>
      <c r="D79" s="112">
        <v>200000</v>
      </c>
      <c r="E79" s="185" t="s">
        <v>242</v>
      </c>
      <c r="F79" s="256"/>
      <c r="G79" s="183"/>
      <c r="H79" s="122"/>
      <c r="I79" s="183"/>
      <c r="J79" s="183"/>
      <c r="K79" s="183"/>
      <c r="L79" s="181"/>
    </row>
    <row r="80" spans="1:12" ht="23.25" customHeight="1">
      <c r="A80" s="237" t="s">
        <v>48</v>
      </c>
      <c r="B80" s="67" t="s">
        <v>331</v>
      </c>
      <c r="C80" s="178">
        <v>30200000</v>
      </c>
      <c r="D80" s="110" t="s">
        <v>332</v>
      </c>
      <c r="E80" s="180"/>
      <c r="F80" s="256"/>
      <c r="G80" s="178">
        <v>423291</v>
      </c>
      <c r="H80" s="120" t="s">
        <v>202</v>
      </c>
      <c r="I80" s="178" t="s">
        <v>158</v>
      </c>
      <c r="J80" s="178" t="s">
        <v>158</v>
      </c>
      <c r="K80" s="178" t="s">
        <v>299</v>
      </c>
      <c r="L80" s="181"/>
    </row>
    <row r="81" spans="1:12" ht="23.25" customHeight="1">
      <c r="A81" s="261"/>
      <c r="B81" s="74"/>
      <c r="C81" s="181"/>
      <c r="D81" s="110">
        <v>120000</v>
      </c>
      <c r="E81" s="180" t="s">
        <v>241</v>
      </c>
      <c r="F81" s="256"/>
      <c r="G81" s="181"/>
      <c r="H81" s="121"/>
      <c r="I81" s="181"/>
      <c r="J81" s="181"/>
      <c r="K81" s="181"/>
      <c r="L81" s="181"/>
    </row>
    <row r="82" spans="1:12" ht="23.25" customHeight="1">
      <c r="A82" s="243"/>
      <c r="B82" s="80"/>
      <c r="C82" s="183"/>
      <c r="D82" s="112">
        <v>120000</v>
      </c>
      <c r="E82" s="185" t="s">
        <v>242</v>
      </c>
      <c r="F82" s="256"/>
      <c r="G82" s="183"/>
      <c r="H82" s="122"/>
      <c r="I82" s="183"/>
      <c r="J82" s="183"/>
      <c r="K82" s="183"/>
      <c r="L82" s="181"/>
    </row>
    <row r="83" spans="1:12" ht="34.5" customHeight="1">
      <c r="A83" s="288" t="s">
        <v>356</v>
      </c>
      <c r="B83" s="84" t="s">
        <v>355</v>
      </c>
      <c r="C83" s="85">
        <v>30144400</v>
      </c>
      <c r="D83" s="112">
        <v>36000</v>
      </c>
      <c r="E83" s="263" t="s">
        <v>282</v>
      </c>
      <c r="F83" s="256"/>
      <c r="G83" s="260">
        <v>423911</v>
      </c>
      <c r="H83" s="209" t="s">
        <v>202</v>
      </c>
      <c r="I83" s="260" t="s">
        <v>137</v>
      </c>
      <c r="J83" s="260" t="s">
        <v>137</v>
      </c>
      <c r="K83" s="260" t="s">
        <v>137</v>
      </c>
      <c r="L83" s="181"/>
    </row>
    <row r="84" spans="1:12" ht="15" customHeight="1">
      <c r="A84" s="237" t="s">
        <v>358</v>
      </c>
      <c r="B84" s="67" t="s">
        <v>120</v>
      </c>
      <c r="C84" s="188">
        <v>50118110</v>
      </c>
      <c r="D84" s="108" t="s">
        <v>283</v>
      </c>
      <c r="E84" s="119"/>
      <c r="F84" s="256"/>
      <c r="G84" s="178">
        <v>423911</v>
      </c>
      <c r="H84" s="120" t="s">
        <v>202</v>
      </c>
      <c r="I84" s="178" t="s">
        <v>130</v>
      </c>
      <c r="J84" s="178" t="s">
        <v>135</v>
      </c>
      <c r="K84" s="178" t="s">
        <v>136</v>
      </c>
      <c r="L84" s="181"/>
    </row>
    <row r="85" spans="1:12" ht="15" customHeight="1">
      <c r="A85" s="261"/>
      <c r="B85" s="74"/>
      <c r="C85" s="189"/>
      <c r="D85" s="110">
        <v>300000</v>
      </c>
      <c r="E85" s="180" t="s">
        <v>241</v>
      </c>
      <c r="F85" s="256"/>
      <c r="G85" s="181"/>
      <c r="H85" s="121"/>
      <c r="I85" s="181"/>
      <c r="J85" s="181"/>
      <c r="K85" s="181"/>
      <c r="L85" s="181"/>
    </row>
    <row r="86" spans="1:12" ht="15" customHeight="1">
      <c r="A86" s="243"/>
      <c r="B86" s="80"/>
      <c r="C86" s="190"/>
      <c r="D86" s="112">
        <v>100000</v>
      </c>
      <c r="E86" s="185" t="s">
        <v>244</v>
      </c>
      <c r="F86" s="265"/>
      <c r="G86" s="183"/>
      <c r="H86" s="122"/>
      <c r="I86" s="183"/>
      <c r="J86" s="183"/>
      <c r="K86" s="183"/>
      <c r="L86" s="183"/>
    </row>
    <row r="87" spans="1:12" ht="33" customHeight="1">
      <c r="A87" s="259"/>
      <c r="B87" s="266" t="s">
        <v>35</v>
      </c>
      <c r="C87" s="231" t="s">
        <v>220</v>
      </c>
      <c r="D87" s="244"/>
      <c r="E87" s="244"/>
      <c r="F87" s="231"/>
      <c r="G87" s="231"/>
      <c r="H87" s="231"/>
      <c r="I87" s="231"/>
      <c r="J87" s="231"/>
      <c r="K87" s="231"/>
      <c r="L87" s="231"/>
    </row>
    <row r="88" spans="1:12" ht="30" customHeight="1">
      <c r="A88" s="271"/>
      <c r="B88" s="272"/>
      <c r="C88" s="272"/>
      <c r="D88" s="278"/>
      <c r="E88" s="278"/>
      <c r="F88" s="272"/>
      <c r="G88" s="272"/>
      <c r="H88" s="272"/>
      <c r="I88" s="272"/>
      <c r="J88" s="272"/>
      <c r="K88" s="272"/>
      <c r="L88" s="273"/>
    </row>
    <row r="89" spans="1:14" s="51" customFormat="1" ht="24" customHeight="1">
      <c r="A89" s="249" t="s">
        <v>66</v>
      </c>
      <c r="B89" s="238" t="s">
        <v>82</v>
      </c>
      <c r="C89" s="239"/>
      <c r="D89" s="240">
        <f>D92</f>
        <v>300000</v>
      </c>
      <c r="E89" s="241" t="s">
        <v>241</v>
      </c>
      <c r="F89" s="250">
        <v>14166666.66</v>
      </c>
      <c r="G89" s="238">
        <v>422000</v>
      </c>
      <c r="H89" s="238"/>
      <c r="I89" s="238"/>
      <c r="J89" s="238"/>
      <c r="K89" s="238"/>
      <c r="L89" s="178" t="s">
        <v>345</v>
      </c>
      <c r="N89" s="2"/>
    </row>
    <row r="90" spans="1:14" s="51" customFormat="1" ht="24" customHeight="1">
      <c r="A90" s="253"/>
      <c r="B90" s="244"/>
      <c r="C90" s="245"/>
      <c r="D90" s="246">
        <f>D93</f>
        <v>100000</v>
      </c>
      <c r="E90" s="247" t="s">
        <v>244</v>
      </c>
      <c r="F90" s="256"/>
      <c r="G90" s="244"/>
      <c r="H90" s="244"/>
      <c r="I90" s="244"/>
      <c r="J90" s="244"/>
      <c r="K90" s="244"/>
      <c r="L90" s="181"/>
      <c r="N90" s="2"/>
    </row>
    <row r="91" spans="1:12" ht="17.25" customHeight="1">
      <c r="A91" s="237" t="s">
        <v>68</v>
      </c>
      <c r="B91" s="67" t="s">
        <v>170</v>
      </c>
      <c r="C91" s="188">
        <v>98390000</v>
      </c>
      <c r="D91" s="108" t="s">
        <v>283</v>
      </c>
      <c r="E91" s="119"/>
      <c r="F91" s="235"/>
      <c r="G91" s="178">
        <v>422911</v>
      </c>
      <c r="H91" s="120" t="s">
        <v>202</v>
      </c>
      <c r="I91" s="178" t="s">
        <v>130</v>
      </c>
      <c r="J91" s="178" t="s">
        <v>135</v>
      </c>
      <c r="K91" s="178" t="s">
        <v>136</v>
      </c>
      <c r="L91" s="181"/>
    </row>
    <row r="92" spans="1:12" ht="17.25" customHeight="1">
      <c r="A92" s="261"/>
      <c r="B92" s="74"/>
      <c r="C92" s="189"/>
      <c r="D92" s="110">
        <v>300000</v>
      </c>
      <c r="E92" s="180" t="s">
        <v>253</v>
      </c>
      <c r="F92" s="235"/>
      <c r="G92" s="181"/>
      <c r="H92" s="121"/>
      <c r="I92" s="181"/>
      <c r="J92" s="181"/>
      <c r="K92" s="181"/>
      <c r="L92" s="181"/>
    </row>
    <row r="93" spans="1:12" ht="17.25" customHeight="1">
      <c r="A93" s="243"/>
      <c r="B93" s="80"/>
      <c r="C93" s="190"/>
      <c r="D93" s="112">
        <v>100000</v>
      </c>
      <c r="E93" s="185" t="s">
        <v>244</v>
      </c>
      <c r="F93" s="270"/>
      <c r="G93" s="183"/>
      <c r="H93" s="122"/>
      <c r="I93" s="183"/>
      <c r="J93" s="183"/>
      <c r="K93" s="183"/>
      <c r="L93" s="183"/>
    </row>
    <row r="94" spans="1:12" ht="33" customHeight="1">
      <c r="A94" s="259"/>
      <c r="B94" s="266" t="s">
        <v>35</v>
      </c>
      <c r="C94" s="231" t="s">
        <v>220</v>
      </c>
      <c r="D94" s="231"/>
      <c r="E94" s="231"/>
      <c r="F94" s="231"/>
      <c r="G94" s="231"/>
      <c r="H94" s="231"/>
      <c r="I94" s="231"/>
      <c r="J94" s="231"/>
      <c r="K94" s="231"/>
      <c r="L94" s="231"/>
    </row>
    <row r="95" spans="1:12" ht="14.25">
      <c r="A95" s="289"/>
      <c r="B95" s="289"/>
      <c r="C95" s="289"/>
      <c r="D95" s="289"/>
      <c r="E95" s="289"/>
      <c r="F95" s="289"/>
      <c r="G95" s="289"/>
      <c r="H95" s="289"/>
      <c r="I95" s="289"/>
      <c r="J95" s="289"/>
      <c r="K95" s="289"/>
      <c r="L95" s="289"/>
    </row>
  </sheetData>
  <sheetProtection password="CA2F" sheet="1"/>
  <mergeCells count="253">
    <mergeCell ref="A84:A86"/>
    <mergeCell ref="B84:B86"/>
    <mergeCell ref="C84:C86"/>
    <mergeCell ref="F66:F86"/>
    <mergeCell ref="L66:L86"/>
    <mergeCell ref="G84:G86"/>
    <mergeCell ref="H84:H86"/>
    <mergeCell ref="I84:I86"/>
    <mergeCell ref="J84:J86"/>
    <mergeCell ref="K84:K86"/>
    <mergeCell ref="L10:L19"/>
    <mergeCell ref="F10:F19"/>
    <mergeCell ref="I21:I22"/>
    <mergeCell ref="J21:J22"/>
    <mergeCell ref="K21:K22"/>
    <mergeCell ref="L21:L22"/>
    <mergeCell ref="H21:H22"/>
    <mergeCell ref="K13:K15"/>
    <mergeCell ref="I13:I15"/>
    <mergeCell ref="G13:G15"/>
    <mergeCell ref="K23:K25"/>
    <mergeCell ref="L23:L25"/>
    <mergeCell ref="H23:H25"/>
    <mergeCell ref="A21:A22"/>
    <mergeCell ref="B21:B22"/>
    <mergeCell ref="C21:C22"/>
    <mergeCell ref="F21:F22"/>
    <mergeCell ref="G21:G22"/>
    <mergeCell ref="F28:F29"/>
    <mergeCell ref="A23:A25"/>
    <mergeCell ref="B23:B25"/>
    <mergeCell ref="C23:C25"/>
    <mergeCell ref="F23:F25"/>
    <mergeCell ref="G23:G25"/>
    <mergeCell ref="A27:L27"/>
    <mergeCell ref="C26:L26"/>
    <mergeCell ref="J28:J29"/>
    <mergeCell ref="B28:B29"/>
    <mergeCell ref="F6:F7"/>
    <mergeCell ref="G6:G7"/>
    <mergeCell ref="H6:H7"/>
    <mergeCell ref="J6:J7"/>
    <mergeCell ref="K6:K7"/>
    <mergeCell ref="J10:J11"/>
    <mergeCell ref="H10:H11"/>
    <mergeCell ref="K8:K9"/>
    <mergeCell ref="G10:G11"/>
    <mergeCell ref="L4:L5"/>
    <mergeCell ref="L8:L9"/>
    <mergeCell ref="I10:I11"/>
    <mergeCell ref="K28:K29"/>
    <mergeCell ref="I28:I29"/>
    <mergeCell ref="L6:L7"/>
    <mergeCell ref="I8:I9"/>
    <mergeCell ref="J8:J9"/>
    <mergeCell ref="J13:J15"/>
    <mergeCell ref="I6:I7"/>
    <mergeCell ref="C94:L94"/>
    <mergeCell ref="C20:L20"/>
    <mergeCell ref="C53:L53"/>
    <mergeCell ref="C60:L60"/>
    <mergeCell ref="C64:L64"/>
    <mergeCell ref="L62:L63"/>
    <mergeCell ref="K57:K59"/>
    <mergeCell ref="J89:J90"/>
    <mergeCell ref="F55:F59"/>
    <mergeCell ref="L28:L29"/>
    <mergeCell ref="A1:L1"/>
    <mergeCell ref="A3:L3"/>
    <mergeCell ref="H4:H5"/>
    <mergeCell ref="I4:K4"/>
    <mergeCell ref="A6:A7"/>
    <mergeCell ref="K10:K11"/>
    <mergeCell ref="D4:E5"/>
    <mergeCell ref="A10:A11"/>
    <mergeCell ref="B10:B11"/>
    <mergeCell ref="C10:C11"/>
    <mergeCell ref="C6:C7"/>
    <mergeCell ref="A13:A15"/>
    <mergeCell ref="G8:G9"/>
    <mergeCell ref="B4:B5"/>
    <mergeCell ref="C4:C5"/>
    <mergeCell ref="F4:G4"/>
    <mergeCell ref="A8:A9"/>
    <mergeCell ref="B8:B9"/>
    <mergeCell ref="C8:C9"/>
    <mergeCell ref="F8:F9"/>
    <mergeCell ref="A4:A5"/>
    <mergeCell ref="B6:B7"/>
    <mergeCell ref="H30:H31"/>
    <mergeCell ref="B13:B15"/>
    <mergeCell ref="C13:C15"/>
    <mergeCell ref="H8:H9"/>
    <mergeCell ref="A28:A29"/>
    <mergeCell ref="C28:C29"/>
    <mergeCell ref="G28:G29"/>
    <mergeCell ref="H28:H29"/>
    <mergeCell ref="H13:H15"/>
    <mergeCell ref="J37:J38"/>
    <mergeCell ref="I32:I33"/>
    <mergeCell ref="J32:J33"/>
    <mergeCell ref="G30:G31"/>
    <mergeCell ref="I30:I31"/>
    <mergeCell ref="I23:I25"/>
    <mergeCell ref="J23:J25"/>
    <mergeCell ref="L30:L31"/>
    <mergeCell ref="A37:A38"/>
    <mergeCell ref="B37:B38"/>
    <mergeCell ref="C37:C38"/>
    <mergeCell ref="J30:J31"/>
    <mergeCell ref="H34:H36"/>
    <mergeCell ref="B32:B33"/>
    <mergeCell ref="C32:C33"/>
    <mergeCell ref="A30:A31"/>
    <mergeCell ref="B30:B31"/>
    <mergeCell ref="K30:K31"/>
    <mergeCell ref="I39:I41"/>
    <mergeCell ref="H32:H33"/>
    <mergeCell ref="A32:A33"/>
    <mergeCell ref="G37:G38"/>
    <mergeCell ref="A34:A36"/>
    <mergeCell ref="B34:B36"/>
    <mergeCell ref="C30:C31"/>
    <mergeCell ref="G34:G36"/>
    <mergeCell ref="H37:H38"/>
    <mergeCell ref="A54:L54"/>
    <mergeCell ref="C39:C41"/>
    <mergeCell ref="H39:H41"/>
    <mergeCell ref="K39:K41"/>
    <mergeCell ref="J39:J41"/>
    <mergeCell ref="G39:G41"/>
    <mergeCell ref="B39:B41"/>
    <mergeCell ref="A39:A41"/>
    <mergeCell ref="A47:A49"/>
    <mergeCell ref="B47:B49"/>
    <mergeCell ref="L55:L59"/>
    <mergeCell ref="I66:I67"/>
    <mergeCell ref="K66:K67"/>
    <mergeCell ref="B55:B56"/>
    <mergeCell ref="C55:C56"/>
    <mergeCell ref="G55:G56"/>
    <mergeCell ref="H55:H56"/>
    <mergeCell ref="I55:I56"/>
    <mergeCell ref="J55:J56"/>
    <mergeCell ref="K55:K56"/>
    <mergeCell ref="A88:L88"/>
    <mergeCell ref="H71:H73"/>
    <mergeCell ref="I71:I73"/>
    <mergeCell ref="J77:J79"/>
    <mergeCell ref="K77:K79"/>
    <mergeCell ref="K74:K76"/>
    <mergeCell ref="J71:J73"/>
    <mergeCell ref="C71:C73"/>
    <mergeCell ref="G74:G76"/>
    <mergeCell ref="H74:H76"/>
    <mergeCell ref="K71:K73"/>
    <mergeCell ref="A68:A70"/>
    <mergeCell ref="A65:L65"/>
    <mergeCell ref="G66:G67"/>
    <mergeCell ref="G68:G70"/>
    <mergeCell ref="A66:A67"/>
    <mergeCell ref="B66:B67"/>
    <mergeCell ref="C66:C67"/>
    <mergeCell ref="J66:J67"/>
    <mergeCell ref="J68:J70"/>
    <mergeCell ref="G71:G73"/>
    <mergeCell ref="C68:C70"/>
    <mergeCell ref="I91:I93"/>
    <mergeCell ref="C87:L87"/>
    <mergeCell ref="K89:K90"/>
    <mergeCell ref="L89:L93"/>
    <mergeCell ref="H89:H90"/>
    <mergeCell ref="J91:J93"/>
    <mergeCell ref="K91:K93"/>
    <mergeCell ref="I89:I90"/>
    <mergeCell ref="H66:H67"/>
    <mergeCell ref="F62:F63"/>
    <mergeCell ref="B57:B59"/>
    <mergeCell ref="C57:C59"/>
    <mergeCell ref="K68:K70"/>
    <mergeCell ref="B68:B70"/>
    <mergeCell ref="H68:H70"/>
    <mergeCell ref="J57:J59"/>
    <mergeCell ref="H57:H59"/>
    <mergeCell ref="I68:I70"/>
    <mergeCell ref="C47:C49"/>
    <mergeCell ref="G47:G49"/>
    <mergeCell ref="G44:G46"/>
    <mergeCell ref="C89:C90"/>
    <mergeCell ref="G89:G90"/>
    <mergeCell ref="C91:C93"/>
    <mergeCell ref="F89:F93"/>
    <mergeCell ref="G91:G93"/>
    <mergeCell ref="G57:G59"/>
    <mergeCell ref="A61:L61"/>
    <mergeCell ref="H91:H93"/>
    <mergeCell ref="A55:A56"/>
    <mergeCell ref="A57:A59"/>
    <mergeCell ref="A71:A73"/>
    <mergeCell ref="B71:B73"/>
    <mergeCell ref="I57:I59"/>
    <mergeCell ref="A91:A93"/>
    <mergeCell ref="B91:B93"/>
    <mergeCell ref="A89:A90"/>
    <mergeCell ref="B89:B90"/>
    <mergeCell ref="H77:H79"/>
    <mergeCell ref="I77:I79"/>
    <mergeCell ref="A74:A76"/>
    <mergeCell ref="B74:B76"/>
    <mergeCell ref="C74:C76"/>
    <mergeCell ref="I74:I76"/>
    <mergeCell ref="K50:K52"/>
    <mergeCell ref="A50:A52"/>
    <mergeCell ref="B50:B52"/>
    <mergeCell ref="C50:C52"/>
    <mergeCell ref="F30:F52"/>
    <mergeCell ref="C34:C36"/>
    <mergeCell ref="G32:G33"/>
    <mergeCell ref="A44:A46"/>
    <mergeCell ref="B44:B46"/>
    <mergeCell ref="C44:C46"/>
    <mergeCell ref="K32:K33"/>
    <mergeCell ref="J34:J36"/>
    <mergeCell ref="K34:K36"/>
    <mergeCell ref="I34:I36"/>
    <mergeCell ref="K37:K38"/>
    <mergeCell ref="I37:I38"/>
    <mergeCell ref="J44:J46"/>
    <mergeCell ref="K44:K46"/>
    <mergeCell ref="H47:H49"/>
    <mergeCell ref="I47:I49"/>
    <mergeCell ref="J47:J49"/>
    <mergeCell ref="K47:K49"/>
    <mergeCell ref="A80:A82"/>
    <mergeCell ref="B80:B82"/>
    <mergeCell ref="C80:C82"/>
    <mergeCell ref="G80:G82"/>
    <mergeCell ref="H80:H82"/>
    <mergeCell ref="J74:J76"/>
    <mergeCell ref="A77:A79"/>
    <mergeCell ref="B77:B79"/>
    <mergeCell ref="C77:C79"/>
    <mergeCell ref="G77:G79"/>
    <mergeCell ref="L32:L52"/>
    <mergeCell ref="I80:I82"/>
    <mergeCell ref="J80:J82"/>
    <mergeCell ref="K80:K82"/>
    <mergeCell ref="G50:G52"/>
    <mergeCell ref="H50:H52"/>
    <mergeCell ref="I50:I52"/>
    <mergeCell ref="J50:J52"/>
    <mergeCell ref="H44:H46"/>
    <mergeCell ref="I44:I46"/>
  </mergeCells>
  <printOptions/>
  <pageMargins left="0.2755905511811024" right="0.15748031496062992" top="0.7480314960629921" bottom="0.4330708661417323" header="0.1968503937007874" footer="0.31496062992125984"/>
  <pageSetup horizontalDpi="600" verticalDpi="600" orientation="landscape" paperSize="8" scale="80" r:id="rId1"/>
  <rowBreaks count="2" manualBreakCount="2">
    <brk id="27" max="11" man="1"/>
    <brk id="6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pribanovic</dc:creator>
  <cp:keywords/>
  <dc:description/>
  <cp:lastModifiedBy>Branislav Pribanovic</cp:lastModifiedBy>
  <cp:lastPrinted>2015-08-28T12:10:41Z</cp:lastPrinted>
  <dcterms:created xsi:type="dcterms:W3CDTF">2014-01-30T10:48:44Z</dcterms:created>
  <dcterms:modified xsi:type="dcterms:W3CDTF">2015-09-08T08:46:49Z</dcterms:modified>
  <cp:category/>
  <cp:version/>
  <cp:contentType/>
  <cp:contentStatus/>
</cp:coreProperties>
</file>