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Citostatici sa B liste lekova" sheetId="1" r:id="rId1"/>
    <sheet name="Sheet2" sheetId="2" r:id="rId2"/>
  </sheets>
  <definedNames>
    <definedName name="_xlnm._FilterDatabase" localSheetId="0" hidden="1">'Citostatici sa B liste lekova'!$A$2:$R$5</definedName>
  </definedNames>
  <calcPr fullCalcOnLoad="1"/>
</workbook>
</file>

<file path=xl/sharedStrings.xml><?xml version="1.0" encoding="utf-8"?>
<sst xmlns="http://schemas.openxmlformats.org/spreadsheetml/2006/main" count="51" uniqueCount="48">
  <si>
    <t>10 mg</t>
  </si>
  <si>
    <t>Partija</t>
  </si>
  <si>
    <t>JKL</t>
  </si>
  <si>
    <t>Farmalogist</t>
  </si>
  <si>
    <t>IZABRANI DOBAVLJAČ</t>
  </si>
  <si>
    <t>Jedinica mere</t>
  </si>
  <si>
    <t>ZAŠTIĆENI NAZIV LEKA</t>
  </si>
  <si>
    <t>PREDMET NABAVKE</t>
  </si>
  <si>
    <t>PROIZVOĐAČ</t>
  </si>
  <si>
    <t>PAKOVANJE I JAČINA LEKA</t>
  </si>
  <si>
    <t>FARMACEUTSKI OBLIK</t>
  </si>
  <si>
    <t>Ugovorena količina</t>
  </si>
  <si>
    <t>Ugovorena  VREDNOST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</si>
  <si>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</si>
  <si>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</si>
  <si>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</si>
  <si>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</si>
  <si>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preostalih količina - po novim cenama (sa PDV-om)</t>
  </si>
  <si>
    <t>VREDNOST aneksa ugovora (sa PDV-om)</t>
  </si>
  <si>
    <t>RAZLIKA U VREDNOSTI (ugovor - aneks )</t>
  </si>
  <si>
    <t>aneksiranje ugovora - LEKOVI SA B, C I D LISTE LEKOVA</t>
  </si>
  <si>
    <t>antitetanusni imunoglobulin</t>
  </si>
  <si>
    <t> 0013168</t>
  </si>
  <si>
    <t>Tetagam P </t>
  </si>
  <si>
    <t>CSL Behring GMBH</t>
  </si>
  <si>
    <t>rastvor za injekciju/ rastvor za injekciju u napunjenom injekcionom špricu</t>
  </si>
  <si>
    <t>250 i.j.</t>
  </si>
  <si>
    <t>ampula/špric</t>
  </si>
  <si>
    <t>tretinoin</t>
  </si>
  <si>
    <t>Vesanoid</t>
  </si>
  <si>
    <t>Cenexi; Cheplapharm Arzneimittel GmbH</t>
  </si>
  <si>
    <t>kapsula, meka</t>
  </si>
  <si>
    <t>kapsula</t>
  </si>
  <si>
    <t>Ino pharm</t>
  </si>
  <si>
    <t>trastuzumab</t>
  </si>
  <si>
    <t>0039345 </t>
  </si>
  <si>
    <t> Herceptin®</t>
  </si>
  <si>
    <t> F.HOFFMANN-LA ROCHE LTD, Švajcarska</t>
  </si>
  <si>
    <t>prašak i rastvarač za koncentrat za rastvor za infuziju</t>
  </si>
  <si>
    <t>440 mg</t>
  </si>
  <si>
    <t>ampula</t>
  </si>
  <si>
    <t>Roche</t>
  </si>
  <si>
    <t xml:space="preserve"> VREDNOST isporučenih količina zaključno sa 30.06.2016. (bez PDV-a)</t>
  </si>
  <si>
    <t xml:space="preserve"> VREDNOST isporučenih količina zaključno sa 30.06.2016. (sa PDV-om)</t>
  </si>
  <si>
    <t>Isporučena količina zaključno sa 30.06.2016.</t>
  </si>
  <si>
    <t>Preostala količina od 01.07.2016.</t>
  </si>
  <si>
    <t>Jedinična cena zaključno sa 02.10.2015. godine (bez PDV-a)</t>
  </si>
  <si>
    <t>Jedinična cena od 01.07.2016. godine (bez PDV-a)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</si>
</sst>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" fontId="2" fillId="4" borderId="10" xfId="57" applyNumberFormat="1" applyFont="1" applyFill="1" applyBorder="1" applyAlignment="1">
      <alignment horizontal="center" vertical="center" wrapText="1"/>
      <protection/>
    </xf>
    <xf numFmtId="4" fontId="2" fillId="2" borderId="10" xfId="57" applyNumberFormat="1" applyFont="1" applyFill="1" applyBorder="1" applyAlignment="1">
      <alignment horizontal="center" vertical="center" wrapText="1"/>
      <protection/>
    </xf>
    <xf numFmtId="4" fontId="2" fillId="4" borderId="11" xfId="57" applyNumberFormat="1" applyFont="1" applyFill="1" applyBorder="1" applyAlignment="1">
      <alignment horizontal="center" vertical="center" wrapText="1"/>
      <protection/>
    </xf>
    <xf numFmtId="4" fontId="2" fillId="2" borderId="11" xfId="57" applyNumberFormat="1" applyFont="1" applyFill="1" applyBorder="1" applyAlignment="1">
      <alignment horizontal="center" vertical="center" wrapText="1"/>
      <protection/>
    </xf>
    <xf numFmtId="4" fontId="40" fillId="0" borderId="12" xfId="0" applyNumberFormat="1" applyFont="1" applyBorder="1" applyAlignment="1">
      <alignment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3" fontId="2" fillId="0" borderId="11" xfId="57" applyNumberFormat="1" applyFont="1" applyFill="1" applyBorder="1" applyAlignment="1">
      <alignment horizontal="center" vertical="center" wrapText="1"/>
      <protection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4" fontId="40" fillId="0" borderId="0" xfId="0" applyNumberFormat="1" applyFont="1" applyBorder="1" applyAlignment="1">
      <alignment vertical="center" wrapText="1"/>
    </xf>
    <xf numFmtId="4" fontId="2" fillId="0" borderId="11" xfId="57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40" fillId="0" borderId="13" xfId="0" applyNumberFormat="1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" fontId="40" fillId="4" borderId="13" xfId="0" applyNumberFormat="1" applyFont="1" applyFill="1" applyBorder="1" applyAlignment="1">
      <alignment vertical="center" wrapText="1"/>
    </xf>
    <xf numFmtId="4" fontId="40" fillId="4" borderId="14" xfId="0" applyNumberFormat="1" applyFont="1" applyFill="1" applyBorder="1" applyAlignment="1">
      <alignment vertical="center" wrapText="1"/>
    </xf>
    <xf numFmtId="4" fontId="40" fillId="2" borderId="13" xfId="0" applyNumberFormat="1" applyFont="1" applyFill="1" applyBorder="1" applyAlignment="1">
      <alignment vertical="center" wrapText="1"/>
    </xf>
    <xf numFmtId="4" fontId="40" fillId="2" borderId="14" xfId="0" applyNumberFormat="1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2" sqref="N1:Q16384"/>
    </sheetView>
  </sheetViews>
  <sheetFormatPr defaultColWidth="9.140625" defaultRowHeight="12.75"/>
  <cols>
    <col min="1" max="1" width="7.421875" style="0" customWidth="1"/>
    <col min="2" max="2" width="14.57421875" style="0" customWidth="1"/>
    <col min="3" max="3" width="12.140625" style="0" customWidth="1"/>
    <col min="4" max="4" width="16.00390625" style="0" customWidth="1"/>
    <col min="5" max="5" width="20.421875" style="0" customWidth="1"/>
    <col min="6" max="6" width="22.57421875" style="0" customWidth="1"/>
    <col min="7" max="7" width="18.140625" style="0" customWidth="1"/>
    <col min="8" max="8" width="13.140625" style="0" customWidth="1"/>
    <col min="9" max="9" width="24.140625" style="0" customWidth="1"/>
    <col min="10" max="10" width="24.57421875" style="0" customWidth="1"/>
    <col min="11" max="11" width="21.8515625" style="0" customWidth="1"/>
    <col min="12" max="12" width="17.57421875" style="0" customWidth="1"/>
    <col min="13" max="13" width="18.7109375" style="0" customWidth="1"/>
    <col min="14" max="14" width="19.57421875" style="13" hidden="1" customWidth="1"/>
    <col min="15" max="17" width="22.00390625" style="0" hidden="1" customWidth="1"/>
    <col min="18" max="18" width="18.421875" style="0" customWidth="1"/>
  </cols>
  <sheetData>
    <row r="1" spans="4:18" ht="26.25">
      <c r="D1" s="33" t="s">
        <v>20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63.75">
      <c r="A2" s="1" t="s">
        <v>1</v>
      </c>
      <c r="B2" s="1" t="s">
        <v>7</v>
      </c>
      <c r="C2" s="1" t="s">
        <v>2</v>
      </c>
      <c r="D2" s="1" t="s">
        <v>6</v>
      </c>
      <c r="E2" s="1" t="s">
        <v>8</v>
      </c>
      <c r="F2" s="1" t="s">
        <v>10</v>
      </c>
      <c r="G2" s="1" t="s">
        <v>9</v>
      </c>
      <c r="H2" s="1" t="s">
        <v>5</v>
      </c>
      <c r="I2" s="2" t="s">
        <v>11</v>
      </c>
      <c r="J2" s="2" t="s">
        <v>44</v>
      </c>
      <c r="K2" s="2" t="s">
        <v>45</v>
      </c>
      <c r="L2" s="2" t="s">
        <v>46</v>
      </c>
      <c r="M2" s="2" t="s">
        <v>47</v>
      </c>
      <c r="N2" s="18" t="s">
        <v>12</v>
      </c>
      <c r="O2" s="18" t="s">
        <v>42</v>
      </c>
      <c r="P2" s="18" t="s">
        <v>13</v>
      </c>
      <c r="Q2" s="18" t="s">
        <v>14</v>
      </c>
      <c r="R2" s="1" t="s">
        <v>4</v>
      </c>
    </row>
    <row r="3" spans="1:18" ht="36" customHeight="1">
      <c r="A3" s="10">
        <v>1</v>
      </c>
      <c r="B3" s="29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29" t="s">
        <v>26</v>
      </c>
      <c r="H3" s="29" t="s">
        <v>27</v>
      </c>
      <c r="I3" s="14"/>
      <c r="J3" s="14"/>
      <c r="K3" s="14">
        <f>I3-J3</f>
        <v>0</v>
      </c>
      <c r="L3" s="8">
        <v>1024.5</v>
      </c>
      <c r="M3" s="7">
        <v>1024.5</v>
      </c>
      <c r="N3" s="8">
        <f>I3*L3</f>
        <v>0</v>
      </c>
      <c r="O3" s="17">
        <f aca="true" t="shared" si="0" ref="O3:P5">J3*L3</f>
        <v>0</v>
      </c>
      <c r="P3" s="17">
        <f t="shared" si="0"/>
        <v>0</v>
      </c>
      <c r="Q3" s="7">
        <f>O3+P3</f>
        <v>0</v>
      </c>
      <c r="R3" s="11" t="s">
        <v>3</v>
      </c>
    </row>
    <row r="4" spans="1:18" ht="36" customHeight="1">
      <c r="A4" s="4">
        <v>5</v>
      </c>
      <c r="B4" s="29" t="s">
        <v>34</v>
      </c>
      <c r="C4" s="29" t="s">
        <v>35</v>
      </c>
      <c r="D4" s="29" t="s">
        <v>36</v>
      </c>
      <c r="E4" s="29" t="s">
        <v>37</v>
      </c>
      <c r="F4" s="29" t="s">
        <v>38</v>
      </c>
      <c r="G4" s="29" t="s">
        <v>39</v>
      </c>
      <c r="H4" s="30" t="s">
        <v>40</v>
      </c>
      <c r="I4" s="15"/>
      <c r="J4" s="15"/>
      <c r="K4" s="14">
        <f>I4-J4</f>
        <v>0</v>
      </c>
      <c r="L4" s="6">
        <v>178085</v>
      </c>
      <c r="M4" s="5">
        <v>178085</v>
      </c>
      <c r="N4" s="8">
        <f>I4*L4</f>
        <v>0</v>
      </c>
      <c r="O4" s="17">
        <f t="shared" si="0"/>
        <v>0</v>
      </c>
      <c r="P4" s="17">
        <f t="shared" si="0"/>
        <v>0</v>
      </c>
      <c r="Q4" s="7">
        <f>O4+P4</f>
        <v>0</v>
      </c>
      <c r="R4" s="3" t="s">
        <v>41</v>
      </c>
    </row>
    <row r="5" spans="1:18" ht="36" customHeight="1">
      <c r="A5" s="4">
        <v>6</v>
      </c>
      <c r="B5" s="29" t="s">
        <v>28</v>
      </c>
      <c r="C5" s="29">
        <v>1069140</v>
      </c>
      <c r="D5" s="29" t="s">
        <v>29</v>
      </c>
      <c r="E5" s="29" t="s">
        <v>30</v>
      </c>
      <c r="F5" s="29" t="s">
        <v>31</v>
      </c>
      <c r="G5" s="29" t="s">
        <v>0</v>
      </c>
      <c r="H5" s="29" t="s">
        <v>32</v>
      </c>
      <c r="I5" s="15"/>
      <c r="J5" s="15"/>
      <c r="K5" s="14">
        <f>I5-J5</f>
        <v>0</v>
      </c>
      <c r="L5" s="6">
        <v>191.02</v>
      </c>
      <c r="M5" s="5">
        <v>297.22</v>
      </c>
      <c r="N5" s="8">
        <f>I5*L5</f>
        <v>0</v>
      </c>
      <c r="O5" s="17">
        <f t="shared" si="0"/>
        <v>0</v>
      </c>
      <c r="P5" s="17">
        <f t="shared" si="0"/>
        <v>0</v>
      </c>
      <c r="Q5" s="7">
        <f>O5+P5</f>
        <v>0</v>
      </c>
      <c r="R5" s="3" t="s">
        <v>33</v>
      </c>
    </row>
    <row r="6" spans="12:13" ht="12.75">
      <c r="L6" s="12"/>
      <c r="M6" s="12"/>
    </row>
    <row r="7" ht="13.5" thickBot="1"/>
    <row r="8" spans="9:10" ht="26.25" customHeight="1" thickBot="1">
      <c r="I8" s="19" t="s">
        <v>15</v>
      </c>
      <c r="J8" s="23" t="s">
        <v>16</v>
      </c>
    </row>
    <row r="9" spans="9:10" ht="26.25" customHeight="1" thickBot="1">
      <c r="I9" s="27">
        <f>SUBTOTAL(9,N3:N5)</f>
        <v>0</v>
      </c>
      <c r="J9" s="28">
        <f>I9*1.1</f>
        <v>0</v>
      </c>
    </row>
    <row r="10" spans="9:10" ht="39" thickBot="1">
      <c r="I10" s="22" t="s">
        <v>42</v>
      </c>
      <c r="J10" s="24" t="s">
        <v>43</v>
      </c>
    </row>
    <row r="11" spans="9:10" ht="26.25" customHeight="1" thickBot="1">
      <c r="I11" s="20">
        <f>SUBTOTAL(9,O3:O5)</f>
        <v>0</v>
      </c>
      <c r="J11" s="21">
        <f>I11*1.1</f>
        <v>0</v>
      </c>
    </row>
    <row r="12" spans="9:10" ht="39" thickBot="1">
      <c r="I12" s="22" t="s">
        <v>13</v>
      </c>
      <c r="J12" s="24" t="s">
        <v>17</v>
      </c>
    </row>
    <row r="13" spans="9:11" ht="26.25" customHeight="1" thickBot="1">
      <c r="I13" s="20">
        <f>SUBTOTAL(9,P3:P5)</f>
        <v>0</v>
      </c>
      <c r="J13" s="21">
        <f>I13*1.1</f>
        <v>0</v>
      </c>
      <c r="K13" s="16"/>
    </row>
    <row r="14" spans="9:10" ht="26.25" thickBot="1">
      <c r="I14" s="22" t="s">
        <v>14</v>
      </c>
      <c r="J14" s="24" t="s">
        <v>18</v>
      </c>
    </row>
    <row r="15" spans="9:10" ht="26.25" customHeight="1" thickBot="1">
      <c r="I15" s="25">
        <f>SUBTOTAL(9,Q3:Q5)</f>
        <v>0</v>
      </c>
      <c r="J15" s="26">
        <f>I15*1.1</f>
        <v>0</v>
      </c>
    </row>
    <row r="16" spans="9:10" ht="26.25" customHeight="1" thickBot="1">
      <c r="I16" s="31" t="s">
        <v>19</v>
      </c>
      <c r="J16" s="32"/>
    </row>
    <row r="17" spans="9:10" ht="26.25" customHeight="1" thickBot="1">
      <c r="I17" s="9">
        <f>I9-I15</f>
        <v>0</v>
      </c>
      <c r="J17" s="21">
        <f>J9-J15</f>
        <v>0</v>
      </c>
    </row>
  </sheetData>
  <sheetProtection/>
  <autoFilter ref="A2:R5"/>
  <mergeCells count="2">
    <mergeCell ref="I16:J16"/>
    <mergeCell ref="D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2016-07-04T09:03:24Z</dcterms:modified>
  <cp:category/>
  <cp:version/>
  <cp:contentType/>
  <cp:contentStatus/>
</cp:coreProperties>
</file>