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 lista" sheetId="1" r:id="rId1"/>
  </sheets>
  <definedNames>
    <definedName name="_xlnm._FilterDatabase" localSheetId="0" hidden="1">'C lista'!$A$2:$R$43</definedName>
  </definedNames>
  <calcPr fullCalcOnLoad="1"/>
</workbook>
</file>

<file path=xl/sharedStrings.xml><?xml version="1.0" encoding="utf-8"?>
<sst xmlns="http://schemas.openxmlformats.org/spreadsheetml/2006/main" count="337" uniqueCount="181">
  <si>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</si>
  <si>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</si>
  <si>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</si>
  <si>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</si>
  <si>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</si>
  <si>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</si>
  <si>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</si>
  <si>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</si>
  <si>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injekcioni špric</t>
  </si>
  <si>
    <t>rastvor za injekciju u napunjenom injekcionom špricu</t>
  </si>
  <si>
    <t>Inpharm Co</t>
  </si>
  <si>
    <t>Roche</t>
  </si>
  <si>
    <t>Phoenix pharma</t>
  </si>
  <si>
    <t>Farmalogist</t>
  </si>
  <si>
    <t>1031430</t>
  </si>
  <si>
    <t>temozolomid</t>
  </si>
  <si>
    <t>TEMODAL</t>
  </si>
  <si>
    <t>Schering Plough Labo N.V.</t>
  </si>
  <si>
    <t>kapsula, tvrda</t>
  </si>
  <si>
    <t>5 po 5 mg</t>
  </si>
  <si>
    <t>mg</t>
  </si>
  <si>
    <t>1031431</t>
  </si>
  <si>
    <t>5 po 20 mg</t>
  </si>
  <si>
    <t>1031432</t>
  </si>
  <si>
    <t>5 po 100 mg</t>
  </si>
  <si>
    <t>1031433</t>
  </si>
  <si>
    <t>5 po 250 mg</t>
  </si>
  <si>
    <t>0034413</t>
  </si>
  <si>
    <t>pemetreksed</t>
  </si>
  <si>
    <t>ALIMTA</t>
  </si>
  <si>
    <t>Lilly France S.A.S</t>
  </si>
  <si>
    <t>prašak za koncentrat za rastvor za infuziju</t>
  </si>
  <si>
    <t>500 mg</t>
  </si>
  <si>
    <t>bočica</t>
  </si>
  <si>
    <t>1034445</t>
  </si>
  <si>
    <t>kapecitabin</t>
  </si>
  <si>
    <t>XALVOBIN</t>
  </si>
  <si>
    <t xml:space="preserve">Alvogen Pharma d.o.o. </t>
  </si>
  <si>
    <t>film tableta</t>
  </si>
  <si>
    <t>120 po 500mg</t>
  </si>
  <si>
    <t>tableta</t>
  </si>
  <si>
    <t>1034447</t>
  </si>
  <si>
    <t>KAPECITABIN Pliva ◊</t>
  </si>
  <si>
    <t>Pliva Hrvatska d.o.o</t>
  </si>
  <si>
    <t>1034455</t>
  </si>
  <si>
    <t>ECANSYA ◊</t>
  </si>
  <si>
    <t>Pharmacare premium
LTD,Malta; 
Krka,
tovarna zdravil d.d,
Slovenija</t>
  </si>
  <si>
    <t>60 po 500mg</t>
  </si>
  <si>
    <t>1034450</t>
  </si>
  <si>
    <t>1034343</t>
  </si>
  <si>
    <t>CAPECITABINE PHARMASWISS ◊</t>
  </si>
  <si>
    <t>PharmaSwiss d.o.o.</t>
  </si>
  <si>
    <t>0033181</t>
  </si>
  <si>
    <t>idarubicin</t>
  </si>
  <si>
    <t>ZAVEDOS</t>
  </si>
  <si>
    <t xml:space="preserve"> Actavis Italy S.P.A</t>
  </si>
  <si>
    <t>liofilizat za rastvor za injekciju</t>
  </si>
  <si>
    <t>10 mg</t>
  </si>
  <si>
    <t>0014140</t>
  </si>
  <si>
    <t>rituksimab</t>
  </si>
  <si>
    <t>MABTHERA</t>
  </si>
  <si>
    <t>Roche Diagnostics GmbH
F. Hoffmann-La
Roche Ltd.</t>
  </si>
  <si>
    <t>koncentrat za rastvor za infuziju</t>
  </si>
  <si>
    <t>100 mg</t>
  </si>
  <si>
    <t>0014141</t>
  </si>
  <si>
    <t>0039345</t>
  </si>
  <si>
    <t>trastuzumab</t>
  </si>
  <si>
    <t>HERCEPTIN</t>
  </si>
  <si>
    <t>F. Hoffmann-La Roche Ltd.</t>
  </si>
  <si>
    <t>prašak i rastvarač za koncentrat za rastvor za infuziju</t>
  </si>
  <si>
    <t>440 mg</t>
  </si>
  <si>
    <t>0039153</t>
  </si>
  <si>
    <t>cetuksimab</t>
  </si>
  <si>
    <t>ERBITUX</t>
  </si>
  <si>
    <t>Merck KGaA</t>
  </si>
  <si>
    <t>rastvor za infuziju</t>
  </si>
  <si>
    <t>0039401</t>
  </si>
  <si>
    <t>bevacizumab</t>
  </si>
  <si>
    <t>AVASTIN</t>
  </si>
  <si>
    <t>F. Hoffmann-La Roche Ltd.
Roche Diagnostics GmbH</t>
  </si>
  <si>
    <t>0039400</t>
  </si>
  <si>
    <t>400 mg</t>
  </si>
  <si>
    <t>1039384</t>
  </si>
  <si>
    <t>imatinib</t>
  </si>
  <si>
    <t>ANZOVIP</t>
  </si>
  <si>
    <t xml:space="preserve">Zdravlje a.d. </t>
  </si>
  <si>
    <t>kapsula tvrda i/ili film tableta</t>
  </si>
  <si>
    <t>120 po 100mg</t>
  </si>
  <si>
    <t>1039385</t>
  </si>
  <si>
    <t>30 po 400mg</t>
  </si>
  <si>
    <t>1039394</t>
  </si>
  <si>
    <t>ALVOTINIB</t>
  </si>
  <si>
    <t>1039397</t>
  </si>
  <si>
    <t>1039386</t>
  </si>
  <si>
    <t xml:space="preserve">MEAXIN </t>
  </si>
  <si>
    <t>Krka,
tovarna zdravil d.d</t>
  </si>
  <si>
    <t>gefitinib</t>
  </si>
  <si>
    <t>IRESSA</t>
  </si>
  <si>
    <t>AstraZeneca UK Limited</t>
  </si>
  <si>
    <t>30 po 250mg</t>
  </si>
  <si>
    <t>erlotinib</t>
  </si>
  <si>
    <t>TARCEVA</t>
  </si>
  <si>
    <t>F. Hoffmann-La Roche Ltd.
Roche SPA</t>
  </si>
  <si>
    <t>30 po 25 mg</t>
  </si>
  <si>
    <t>30 po 100 mg</t>
  </si>
  <si>
    <t>30 po 150 mg</t>
  </si>
  <si>
    <t>sunitinib</t>
  </si>
  <si>
    <t>SUTENT</t>
  </si>
  <si>
    <t>Pfizer Italia S.R.L.</t>
  </si>
  <si>
    <t>kapsula tvrda</t>
  </si>
  <si>
    <t>28 po 12,5 mg</t>
  </si>
  <si>
    <t>kapsula</t>
  </si>
  <si>
    <t>28 po 25 mg</t>
  </si>
  <si>
    <t>28 po 50 mg</t>
  </si>
  <si>
    <t>lapatinib</t>
  </si>
  <si>
    <t>TYVERB</t>
  </si>
  <si>
    <t>Glaxo Wellcome</t>
  </si>
  <si>
    <t>70 po 250mg</t>
  </si>
  <si>
    <t>nilotinib</t>
  </si>
  <si>
    <t>TASIGNA</t>
  </si>
  <si>
    <t>Novartis Pharma AG</t>
  </si>
  <si>
    <t>112 po 200mg</t>
  </si>
  <si>
    <t>0039101</t>
  </si>
  <si>
    <t>bortezomib</t>
  </si>
  <si>
    <t>VELCADE</t>
  </si>
  <si>
    <t>Janssen Pharmaceutica N.V</t>
  </si>
  <si>
    <t>prašak za rastvor za injekciju</t>
  </si>
  <si>
    <t>1 mg</t>
  </si>
  <si>
    <t>0039100</t>
  </si>
  <si>
    <t>3,5 mg</t>
  </si>
  <si>
    <t>0014310</t>
  </si>
  <si>
    <t>etanercept</t>
  </si>
  <si>
    <t>ENBREL</t>
  </si>
  <si>
    <t>Wyeth Pharmaceuticals</t>
  </si>
  <si>
    <t>prašak i rastvarač za rastvor za injekciju</t>
  </si>
  <si>
    <t>25 mg</t>
  </si>
  <si>
    <t>0014312</t>
  </si>
  <si>
    <t xml:space="preserve"> rastvor za injekciju</t>
  </si>
  <si>
    <t>50 mg</t>
  </si>
  <si>
    <t>0014220</t>
  </si>
  <si>
    <t>infliksimab</t>
  </si>
  <si>
    <t>REMICADE</t>
  </si>
  <si>
    <t>Janssen Biologics B.V.</t>
  </si>
  <si>
    <t>0014202</t>
  </si>
  <si>
    <t>adalimumab</t>
  </si>
  <si>
    <t>HUMIRA</t>
  </si>
  <si>
    <t>Abbvie Biotechnology</t>
  </si>
  <si>
    <t>40 mg</t>
  </si>
  <si>
    <t>0014205</t>
  </si>
  <si>
    <t>golimumab</t>
  </si>
  <si>
    <t>SIMPONI</t>
  </si>
  <si>
    <t>Janssen Biologics</t>
  </si>
  <si>
    <t>komad</t>
  </si>
  <si>
    <t>0014400</t>
  </si>
  <si>
    <t>tocilizumab</t>
  </si>
  <si>
    <t>ACTEMRA</t>
  </si>
  <si>
    <t>Roche Pharma AG</t>
  </si>
  <si>
    <t>80 mg</t>
  </si>
  <si>
    <t>0014401</t>
  </si>
  <si>
    <t>200 mg</t>
  </si>
  <si>
    <t>0014402</t>
  </si>
  <si>
    <t>Adoc</t>
  </si>
  <si>
    <t>Yusafarm</t>
  </si>
  <si>
    <t>Merck</t>
  </si>
  <si>
    <t>FARMACEUTSKI OBLIK</t>
  </si>
  <si>
    <t>Ugovorena količina</t>
  </si>
  <si>
    <t>Ugovorena  VREDNOST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</si>
  <si>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</si>
  <si>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</si>
  <si>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</si>
  <si>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</si>
  <si>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</si>
  <si>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</si>
  <si>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>Isporučena količina zaključno sa 24.06.2016.</t>
  </si>
  <si>
    <t>Preostala količina od 25.06.2016.</t>
  </si>
  <si>
    <t>Jedinična  cena  od 25.06.2016. (bez PDV-a)</t>
  </si>
  <si>
    <t>aneksiranje ugovora - C LISTA</t>
  </si>
  <si>
    <t>Jedinična  cena  od 01.08.2015. godine (bez PDV-a)</t>
  </si>
  <si>
    <t xml:space="preserve"> VREDNOST isporučenih količina zaključno sa 24.06.2016. (bez PDV-a)</t>
  </si>
  <si>
    <t xml:space="preserve"> VREDNOST isporučenih količina zaključno sa 24.06.2016. (sa PDV-om)</t>
  </si>
  <si>
    <t>RAZLIKA U VREDNOSTI (Ugovor - aneks)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</si>
</sst>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2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0" fillId="33" borderId="10" xfId="0" applyNumberFormat="1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44" fillId="7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/>
    </xf>
    <xf numFmtId="49" fontId="44" fillId="35" borderId="10" xfId="0" applyNumberFormat="1" applyFont="1" applyFill="1" applyBorder="1" applyAlignment="1">
      <alignment horizontal="center" vertical="center"/>
    </xf>
    <xf numFmtId="49" fontId="44" fillId="35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4" fontId="45" fillId="0" borderId="0" xfId="0" applyNumberFormat="1" applyFont="1" applyBorder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45" fillId="2" borderId="13" xfId="0" applyNumberFormat="1" applyFont="1" applyFill="1" applyBorder="1" applyAlignment="1">
      <alignment vertical="center" wrapText="1"/>
    </xf>
    <xf numFmtId="4" fontId="45" fillId="2" borderId="12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4" fontId="45" fillId="4" borderId="13" xfId="0" applyNumberFormat="1" applyFont="1" applyFill="1" applyBorder="1" applyAlignment="1">
      <alignment vertical="center" wrapText="1"/>
    </xf>
    <xf numFmtId="4" fontId="45" fillId="4" borderId="12" xfId="0" applyNumberFormat="1" applyFont="1" applyFill="1" applyBorder="1" applyAlignment="1">
      <alignment vertical="center" wrapText="1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0" borderId="16" xfId="57" applyNumberFormat="1" applyFont="1" applyFill="1" applyBorder="1" applyAlignment="1">
      <alignment horizontal="center" vertical="center" wrapText="1"/>
      <protection/>
    </xf>
    <xf numFmtId="4" fontId="4" fillId="0" borderId="17" xfId="57" applyNumberFormat="1" applyFont="1" applyFill="1" applyBorder="1" applyAlignment="1">
      <alignment horizontal="center" vertical="center" wrapText="1"/>
      <protection/>
    </xf>
    <xf numFmtId="4" fontId="4" fillId="0" borderId="18" xfId="57" applyNumberFormat="1" applyFont="1" applyFill="1" applyBorder="1" applyAlignment="1">
      <alignment horizontal="center" vertical="center" wrapText="1"/>
      <protection/>
    </xf>
    <xf numFmtId="4" fontId="4" fillId="4" borderId="16" xfId="57" applyNumberFormat="1" applyFont="1" applyFill="1" applyBorder="1" applyAlignment="1">
      <alignment horizontal="center" vertical="center" wrapText="1"/>
      <protection/>
    </xf>
    <xf numFmtId="4" fontId="4" fillId="4" borderId="17" xfId="57" applyNumberFormat="1" applyFont="1" applyFill="1" applyBorder="1" applyAlignment="1">
      <alignment horizontal="center" vertical="center" wrapText="1"/>
      <protection/>
    </xf>
    <xf numFmtId="4" fontId="4" fillId="4" borderId="18" xfId="57" applyNumberFormat="1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3" fontId="4" fillId="0" borderId="16" xfId="57" applyNumberFormat="1" applyFont="1" applyFill="1" applyBorder="1" applyAlignment="1">
      <alignment horizontal="center" vertical="center" wrapText="1"/>
      <protection/>
    </xf>
    <xf numFmtId="3" fontId="4" fillId="0" borderId="17" xfId="57" applyNumberFormat="1" applyFont="1" applyFill="1" applyBorder="1" applyAlignment="1">
      <alignment horizontal="center" vertical="center" wrapText="1"/>
      <protection/>
    </xf>
    <xf numFmtId="3" fontId="4" fillId="0" borderId="18" xfId="57" applyNumberFormat="1" applyFont="1" applyFill="1" applyBorder="1" applyAlignment="1">
      <alignment horizontal="center" vertical="center" wrapText="1"/>
      <protection/>
    </xf>
    <xf numFmtId="4" fontId="46" fillId="2" borderId="16" xfId="0" applyNumberFormat="1" applyFont="1" applyFill="1" applyBorder="1" applyAlignment="1">
      <alignment horizontal="center" vertical="center" wrapText="1"/>
    </xf>
    <xf numFmtId="4" fontId="46" fillId="2" borderId="17" xfId="0" applyNumberFormat="1" applyFont="1" applyFill="1" applyBorder="1" applyAlignment="1">
      <alignment horizontal="center" vertical="center" wrapText="1"/>
    </xf>
    <xf numFmtId="4" fontId="46" fillId="2" borderId="18" xfId="0" applyNumberFormat="1" applyFont="1" applyFill="1" applyBorder="1" applyAlignment="1">
      <alignment horizontal="center" vertical="center" wrapText="1"/>
    </xf>
    <xf numFmtId="4" fontId="46" fillId="4" borderId="16" xfId="0" applyNumberFormat="1" applyFont="1" applyFill="1" applyBorder="1" applyAlignment="1">
      <alignment horizontal="center" vertical="center" wrapText="1"/>
    </xf>
    <xf numFmtId="4" fontId="46" fillId="4" borderId="17" xfId="0" applyNumberFormat="1" applyFont="1" applyFill="1" applyBorder="1" applyAlignment="1">
      <alignment horizontal="center" vertical="center" wrapText="1"/>
    </xf>
    <xf numFmtId="4" fontId="46" fillId="4" borderId="18" xfId="0" applyNumberFormat="1" applyFont="1" applyFill="1" applyBorder="1" applyAlignment="1">
      <alignment horizontal="center" vertical="center" wrapText="1"/>
    </xf>
    <xf numFmtId="4" fontId="47" fillId="2" borderId="16" xfId="0" applyNumberFormat="1" applyFont="1" applyFill="1" applyBorder="1" applyAlignment="1">
      <alignment horizontal="center" vertical="center" wrapText="1"/>
    </xf>
    <xf numFmtId="4" fontId="47" fillId="2" borderId="18" xfId="0" applyNumberFormat="1" applyFont="1" applyFill="1" applyBorder="1" applyAlignment="1">
      <alignment horizontal="center" vertical="center" wrapText="1"/>
    </xf>
    <xf numFmtId="4" fontId="47" fillId="4" borderId="16" xfId="0" applyNumberFormat="1" applyFont="1" applyFill="1" applyBorder="1" applyAlignment="1">
      <alignment horizontal="center" vertical="center" wrapText="1"/>
    </xf>
    <xf numFmtId="4" fontId="47" fillId="4" borderId="18" xfId="0" applyNumberFormat="1" applyFont="1" applyFill="1" applyBorder="1" applyAlignment="1">
      <alignment horizontal="center" vertical="center" wrapText="1"/>
    </xf>
    <xf numFmtId="4" fontId="4" fillId="2" borderId="16" xfId="57" applyNumberFormat="1" applyFont="1" applyFill="1" applyBorder="1" applyAlignment="1">
      <alignment horizontal="center" vertical="center" wrapText="1"/>
      <protection/>
    </xf>
    <xf numFmtId="4" fontId="4" fillId="2" borderId="17" xfId="57" applyNumberFormat="1" applyFont="1" applyFill="1" applyBorder="1" applyAlignment="1">
      <alignment horizontal="center" vertical="center" wrapText="1"/>
      <protection/>
    </xf>
    <xf numFmtId="4" fontId="4" fillId="2" borderId="18" xfId="57" applyNumberFormat="1" applyFont="1" applyFill="1" applyBorder="1" applyAlignment="1">
      <alignment horizontal="center" vertical="center" wrapText="1"/>
      <protection/>
    </xf>
    <xf numFmtId="4" fontId="47" fillId="2" borderId="17" xfId="0" applyNumberFormat="1" applyFont="1" applyFill="1" applyBorder="1" applyAlignment="1">
      <alignment horizontal="center" vertical="center" wrapText="1"/>
    </xf>
    <xf numFmtId="4" fontId="47" fillId="4" borderId="17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" sqref="N1:Q16384"/>
    </sheetView>
  </sheetViews>
  <sheetFormatPr defaultColWidth="9.140625" defaultRowHeight="12.75"/>
  <cols>
    <col min="1" max="1" width="7.28125" style="0" customWidth="1"/>
    <col min="2" max="2" width="16.421875" style="0" customWidth="1"/>
    <col min="3" max="3" width="15.57421875" style="0" customWidth="1"/>
    <col min="4" max="4" width="17.57421875" style="0" customWidth="1"/>
    <col min="5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24.140625" style="0" customWidth="1"/>
    <col min="10" max="11" width="24.7109375" style="0" customWidth="1"/>
    <col min="12" max="12" width="18.57421875" style="0" customWidth="1"/>
    <col min="13" max="13" width="16.57421875" style="0" customWidth="1"/>
    <col min="14" max="14" width="19.00390625" style="0" hidden="1" customWidth="1"/>
    <col min="15" max="17" width="23.7109375" style="0" hidden="1" customWidth="1"/>
    <col min="18" max="18" width="20.8515625" style="0" customWidth="1"/>
  </cols>
  <sheetData>
    <row r="1" spans="1:18" ht="26.25">
      <c r="A1" s="79" t="s">
        <v>176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51.75" customHeight="1">
      <c r="A2" s="1" t="s">
        <v>0</v>
      </c>
      <c r="B2" s="2" t="s">
        <v>5</v>
      </c>
      <c r="C2" s="2" t="s">
        <v>1</v>
      </c>
      <c r="D2" s="2" t="s">
        <v>4</v>
      </c>
      <c r="E2" s="11" t="s">
        <v>6</v>
      </c>
      <c r="F2" s="11" t="s">
        <v>164</v>
      </c>
      <c r="G2" s="11" t="s">
        <v>7</v>
      </c>
      <c r="H2" s="11" t="s">
        <v>3</v>
      </c>
      <c r="I2" s="19" t="s">
        <v>165</v>
      </c>
      <c r="J2" s="19" t="s">
        <v>173</v>
      </c>
      <c r="K2" s="19" t="s">
        <v>174</v>
      </c>
      <c r="L2" s="19" t="s">
        <v>177</v>
      </c>
      <c r="M2" s="19" t="s">
        <v>175</v>
      </c>
      <c r="N2" s="11" t="s">
        <v>166</v>
      </c>
      <c r="O2" s="11" t="s">
        <v>178</v>
      </c>
      <c r="P2" s="11" t="s">
        <v>167</v>
      </c>
      <c r="Q2" s="11" t="s">
        <v>168</v>
      </c>
      <c r="R2" s="3" t="s">
        <v>2</v>
      </c>
    </row>
    <row r="3" spans="1:18" ht="24">
      <c r="A3" s="21">
        <v>1</v>
      </c>
      <c r="B3" s="23" t="s">
        <v>15</v>
      </c>
      <c r="C3" s="22" t="s">
        <v>14</v>
      </c>
      <c r="D3" s="24" t="s">
        <v>16</v>
      </c>
      <c r="E3" s="25" t="s">
        <v>17</v>
      </c>
      <c r="F3" s="13" t="s">
        <v>18</v>
      </c>
      <c r="G3" s="25" t="s">
        <v>19</v>
      </c>
      <c r="H3" s="81" t="s">
        <v>20</v>
      </c>
      <c r="I3" s="61"/>
      <c r="J3" s="61"/>
      <c r="K3" s="61">
        <f>I3-J3</f>
        <v>0</v>
      </c>
      <c r="L3" s="64">
        <v>13.23</v>
      </c>
      <c r="M3" s="67">
        <v>13.23</v>
      </c>
      <c r="N3" s="74">
        <f>I3*L3</f>
        <v>0</v>
      </c>
      <c r="O3" s="53">
        <f>J3*L3</f>
        <v>0</v>
      </c>
      <c r="P3" s="53">
        <f>K3*M3</f>
        <v>0</v>
      </c>
      <c r="Q3" s="56">
        <f>O3+P3</f>
        <v>0</v>
      </c>
      <c r="R3" s="36" t="s">
        <v>161</v>
      </c>
    </row>
    <row r="4" spans="1:18" ht="24">
      <c r="A4" s="21">
        <v>1</v>
      </c>
      <c r="B4" s="23" t="s">
        <v>15</v>
      </c>
      <c r="C4" s="22" t="s">
        <v>21</v>
      </c>
      <c r="D4" s="24" t="s">
        <v>16</v>
      </c>
      <c r="E4" s="25" t="s">
        <v>17</v>
      </c>
      <c r="F4" s="13" t="s">
        <v>18</v>
      </c>
      <c r="G4" s="25" t="s">
        <v>22</v>
      </c>
      <c r="H4" s="81"/>
      <c r="I4" s="62"/>
      <c r="J4" s="62"/>
      <c r="K4" s="62"/>
      <c r="L4" s="65"/>
      <c r="M4" s="68"/>
      <c r="N4" s="75"/>
      <c r="O4" s="54"/>
      <c r="P4" s="54"/>
      <c r="Q4" s="57"/>
      <c r="R4" s="36" t="s">
        <v>161</v>
      </c>
    </row>
    <row r="5" spans="1:18" ht="24">
      <c r="A5" s="21">
        <v>1</v>
      </c>
      <c r="B5" s="23" t="s">
        <v>15</v>
      </c>
      <c r="C5" s="22" t="s">
        <v>23</v>
      </c>
      <c r="D5" s="24" t="s">
        <v>16</v>
      </c>
      <c r="E5" s="25" t="s">
        <v>17</v>
      </c>
      <c r="F5" s="13" t="s">
        <v>18</v>
      </c>
      <c r="G5" s="25" t="s">
        <v>24</v>
      </c>
      <c r="H5" s="81"/>
      <c r="I5" s="62"/>
      <c r="J5" s="62"/>
      <c r="K5" s="62"/>
      <c r="L5" s="65"/>
      <c r="M5" s="68"/>
      <c r="N5" s="75"/>
      <c r="O5" s="54"/>
      <c r="P5" s="54"/>
      <c r="Q5" s="57"/>
      <c r="R5" s="36" t="s">
        <v>161</v>
      </c>
    </row>
    <row r="6" spans="1:18" ht="24">
      <c r="A6" s="21">
        <v>1</v>
      </c>
      <c r="B6" s="23" t="s">
        <v>15</v>
      </c>
      <c r="C6" s="22" t="s">
        <v>25</v>
      </c>
      <c r="D6" s="24" t="s">
        <v>16</v>
      </c>
      <c r="E6" s="25" t="s">
        <v>17</v>
      </c>
      <c r="F6" s="13" t="s">
        <v>18</v>
      </c>
      <c r="G6" s="25" t="s">
        <v>26</v>
      </c>
      <c r="H6" s="81"/>
      <c r="I6" s="63"/>
      <c r="J6" s="63"/>
      <c r="K6" s="63"/>
      <c r="L6" s="66"/>
      <c r="M6" s="69"/>
      <c r="N6" s="76"/>
      <c r="O6" s="55"/>
      <c r="P6" s="55"/>
      <c r="Q6" s="58"/>
      <c r="R6" s="36" t="s">
        <v>161</v>
      </c>
    </row>
    <row r="7" spans="1:18" ht="24">
      <c r="A7" s="18">
        <v>2</v>
      </c>
      <c r="B7" s="16" t="s">
        <v>28</v>
      </c>
      <c r="C7" s="26" t="s">
        <v>27</v>
      </c>
      <c r="D7" s="16" t="s">
        <v>29</v>
      </c>
      <c r="E7" s="17" t="s">
        <v>30</v>
      </c>
      <c r="F7" s="27" t="s">
        <v>31</v>
      </c>
      <c r="G7" s="15" t="s">
        <v>32</v>
      </c>
      <c r="H7" s="17" t="s">
        <v>33</v>
      </c>
      <c r="I7" s="39"/>
      <c r="J7" s="39"/>
      <c r="K7" s="39">
        <f>I7-J7</f>
        <v>0</v>
      </c>
      <c r="L7" s="32">
        <v>133019.13</v>
      </c>
      <c r="M7" s="33">
        <v>97652.4</v>
      </c>
      <c r="N7" s="52">
        <f aca="true" t="shared" si="0" ref="N7:N41">I7*L7</f>
        <v>0</v>
      </c>
      <c r="O7" s="41">
        <f>J7*L7</f>
        <v>0</v>
      </c>
      <c r="P7" s="41">
        <f>K7*M7</f>
        <v>0</v>
      </c>
      <c r="Q7" s="12">
        <f>O7+P7</f>
        <v>0</v>
      </c>
      <c r="R7" s="37" t="s">
        <v>13</v>
      </c>
    </row>
    <row r="8" spans="1:18" ht="12.75">
      <c r="A8" s="18">
        <v>3</v>
      </c>
      <c r="B8" s="16" t="s">
        <v>35</v>
      </c>
      <c r="C8" s="26" t="s">
        <v>34</v>
      </c>
      <c r="D8" s="16" t="s">
        <v>36</v>
      </c>
      <c r="E8" s="16" t="s">
        <v>37</v>
      </c>
      <c r="F8" s="27" t="s">
        <v>38</v>
      </c>
      <c r="G8" s="27" t="s">
        <v>39</v>
      </c>
      <c r="H8" s="17" t="s">
        <v>40</v>
      </c>
      <c r="I8" s="61"/>
      <c r="J8" s="61"/>
      <c r="K8" s="61">
        <f>I8-J8</f>
        <v>0</v>
      </c>
      <c r="L8" s="64">
        <v>49.23</v>
      </c>
      <c r="M8" s="67">
        <v>49.23</v>
      </c>
      <c r="N8" s="74">
        <f t="shared" si="0"/>
        <v>0</v>
      </c>
      <c r="O8" s="53">
        <f aca="true" t="shared" si="1" ref="O8:O19">J8*L8</f>
        <v>0</v>
      </c>
      <c r="P8" s="53">
        <f aca="true" t="shared" si="2" ref="P8:P19">K8*M8</f>
        <v>0</v>
      </c>
      <c r="Q8" s="56">
        <f aca="true" t="shared" si="3" ref="Q8:Q19">O8+P8</f>
        <v>0</v>
      </c>
      <c r="R8" s="37" t="s">
        <v>13</v>
      </c>
    </row>
    <row r="9" spans="1:18" ht="24">
      <c r="A9" s="18">
        <v>3</v>
      </c>
      <c r="B9" s="16" t="s">
        <v>35</v>
      </c>
      <c r="C9" s="26" t="s">
        <v>41</v>
      </c>
      <c r="D9" s="16" t="s">
        <v>42</v>
      </c>
      <c r="E9" s="16" t="s">
        <v>43</v>
      </c>
      <c r="F9" s="27" t="s">
        <v>38</v>
      </c>
      <c r="G9" s="27" t="s">
        <v>39</v>
      </c>
      <c r="H9" s="17" t="s">
        <v>40</v>
      </c>
      <c r="I9" s="62"/>
      <c r="J9" s="62"/>
      <c r="K9" s="62"/>
      <c r="L9" s="65"/>
      <c r="M9" s="68"/>
      <c r="N9" s="75"/>
      <c r="O9" s="54"/>
      <c r="P9" s="54"/>
      <c r="Q9" s="57"/>
      <c r="R9" s="37" t="s">
        <v>13</v>
      </c>
    </row>
    <row r="10" spans="1:18" ht="60">
      <c r="A10" s="18">
        <v>3</v>
      </c>
      <c r="B10" s="16" t="s">
        <v>35</v>
      </c>
      <c r="C10" s="26" t="s">
        <v>44</v>
      </c>
      <c r="D10" s="16" t="s">
        <v>45</v>
      </c>
      <c r="E10" s="16" t="s">
        <v>46</v>
      </c>
      <c r="F10" s="27" t="s">
        <v>38</v>
      </c>
      <c r="G10" s="27" t="s">
        <v>47</v>
      </c>
      <c r="H10" s="17" t="s">
        <v>40</v>
      </c>
      <c r="I10" s="62"/>
      <c r="J10" s="62"/>
      <c r="K10" s="62"/>
      <c r="L10" s="65"/>
      <c r="M10" s="68"/>
      <c r="N10" s="75"/>
      <c r="O10" s="54"/>
      <c r="P10" s="54"/>
      <c r="Q10" s="57"/>
      <c r="R10" s="37" t="s">
        <v>13</v>
      </c>
    </row>
    <row r="11" spans="1:18" ht="60">
      <c r="A11" s="18">
        <v>3</v>
      </c>
      <c r="B11" s="16" t="s">
        <v>35</v>
      </c>
      <c r="C11" s="26" t="s">
        <v>48</v>
      </c>
      <c r="D11" s="16" t="s">
        <v>45</v>
      </c>
      <c r="E11" s="16" t="s">
        <v>46</v>
      </c>
      <c r="F11" s="27" t="s">
        <v>38</v>
      </c>
      <c r="G11" s="27" t="s">
        <v>39</v>
      </c>
      <c r="H11" s="17" t="s">
        <v>40</v>
      </c>
      <c r="I11" s="62"/>
      <c r="J11" s="62"/>
      <c r="K11" s="62"/>
      <c r="L11" s="65"/>
      <c r="M11" s="68"/>
      <c r="N11" s="75"/>
      <c r="O11" s="54"/>
      <c r="P11" s="54"/>
      <c r="Q11" s="57"/>
      <c r="R11" s="37" t="s">
        <v>13</v>
      </c>
    </row>
    <row r="12" spans="1:18" ht="24">
      <c r="A12" s="18">
        <v>3</v>
      </c>
      <c r="B12" s="16" t="s">
        <v>35</v>
      </c>
      <c r="C12" s="26" t="s">
        <v>49</v>
      </c>
      <c r="D12" s="16" t="s">
        <v>50</v>
      </c>
      <c r="E12" s="16" t="s">
        <v>51</v>
      </c>
      <c r="F12" s="27" t="s">
        <v>38</v>
      </c>
      <c r="G12" s="27" t="s">
        <v>39</v>
      </c>
      <c r="H12" s="17" t="s">
        <v>40</v>
      </c>
      <c r="I12" s="63"/>
      <c r="J12" s="63"/>
      <c r="K12" s="63"/>
      <c r="L12" s="66"/>
      <c r="M12" s="69"/>
      <c r="N12" s="76"/>
      <c r="O12" s="55"/>
      <c r="P12" s="55"/>
      <c r="Q12" s="58"/>
      <c r="R12" s="37" t="s">
        <v>13</v>
      </c>
    </row>
    <row r="13" spans="1:18" ht="24">
      <c r="A13" s="21">
        <v>4</v>
      </c>
      <c r="B13" s="23" t="s">
        <v>53</v>
      </c>
      <c r="C13" s="28" t="s">
        <v>52</v>
      </c>
      <c r="D13" s="25" t="s">
        <v>54</v>
      </c>
      <c r="E13" s="25" t="s">
        <v>55</v>
      </c>
      <c r="F13" s="13" t="s">
        <v>56</v>
      </c>
      <c r="G13" s="23" t="s">
        <v>57</v>
      </c>
      <c r="H13" s="25" t="s">
        <v>33</v>
      </c>
      <c r="I13" s="39"/>
      <c r="J13" s="39"/>
      <c r="K13" s="39">
        <f aca="true" t="shared" si="4" ref="K13:K19">I13-J13</f>
        <v>0</v>
      </c>
      <c r="L13" s="34">
        <v>10754.37</v>
      </c>
      <c r="M13" s="35">
        <v>10754.37</v>
      </c>
      <c r="N13" s="52">
        <f t="shared" si="0"/>
        <v>0</v>
      </c>
      <c r="O13" s="41">
        <f t="shared" si="1"/>
        <v>0</v>
      </c>
      <c r="P13" s="41">
        <f t="shared" si="2"/>
        <v>0</v>
      </c>
      <c r="Q13" s="12">
        <f t="shared" si="3"/>
        <v>0</v>
      </c>
      <c r="R13" s="36" t="s">
        <v>162</v>
      </c>
    </row>
    <row r="14" spans="1:18" ht="48">
      <c r="A14" s="21">
        <v>5</v>
      </c>
      <c r="B14" s="23" t="s">
        <v>59</v>
      </c>
      <c r="C14" s="28" t="s">
        <v>58</v>
      </c>
      <c r="D14" s="25" t="s">
        <v>60</v>
      </c>
      <c r="E14" s="25" t="s">
        <v>61</v>
      </c>
      <c r="F14" s="13" t="s">
        <v>62</v>
      </c>
      <c r="G14" s="25" t="s">
        <v>63</v>
      </c>
      <c r="H14" s="17" t="s">
        <v>33</v>
      </c>
      <c r="I14" s="39"/>
      <c r="J14" s="39"/>
      <c r="K14" s="39">
        <f t="shared" si="4"/>
        <v>0</v>
      </c>
      <c r="L14" s="32">
        <v>24353.96</v>
      </c>
      <c r="M14" s="33">
        <v>24353.96</v>
      </c>
      <c r="N14" s="52">
        <f t="shared" si="0"/>
        <v>0</v>
      </c>
      <c r="O14" s="41">
        <f t="shared" si="1"/>
        <v>0</v>
      </c>
      <c r="P14" s="41">
        <f t="shared" si="2"/>
        <v>0</v>
      </c>
      <c r="Q14" s="12">
        <f t="shared" si="3"/>
        <v>0</v>
      </c>
      <c r="R14" s="38" t="s">
        <v>11</v>
      </c>
    </row>
    <row r="15" spans="1:18" ht="48">
      <c r="A15" s="21">
        <v>5</v>
      </c>
      <c r="B15" s="23" t="s">
        <v>59</v>
      </c>
      <c r="C15" s="28" t="s">
        <v>64</v>
      </c>
      <c r="D15" s="25" t="s">
        <v>60</v>
      </c>
      <c r="E15" s="25" t="s">
        <v>61</v>
      </c>
      <c r="F15" s="13" t="s">
        <v>62</v>
      </c>
      <c r="G15" s="23" t="s">
        <v>32</v>
      </c>
      <c r="H15" s="17" t="s">
        <v>33</v>
      </c>
      <c r="I15" s="39"/>
      <c r="J15" s="39"/>
      <c r="K15" s="39">
        <f t="shared" si="4"/>
        <v>0</v>
      </c>
      <c r="L15" s="32">
        <v>120258.7</v>
      </c>
      <c r="M15" s="33">
        <v>120258.7</v>
      </c>
      <c r="N15" s="52">
        <f t="shared" si="0"/>
        <v>0</v>
      </c>
      <c r="O15" s="41">
        <f t="shared" si="1"/>
        <v>0</v>
      </c>
      <c r="P15" s="41">
        <f t="shared" si="2"/>
        <v>0</v>
      </c>
      <c r="Q15" s="12">
        <f t="shared" si="3"/>
        <v>0</v>
      </c>
      <c r="R15" s="38" t="s">
        <v>11</v>
      </c>
    </row>
    <row r="16" spans="1:18" ht="36">
      <c r="A16" s="21">
        <v>6</v>
      </c>
      <c r="B16" s="23" t="s">
        <v>66</v>
      </c>
      <c r="C16" s="28" t="s">
        <v>65</v>
      </c>
      <c r="D16" s="25" t="s">
        <v>67</v>
      </c>
      <c r="E16" s="25" t="s">
        <v>68</v>
      </c>
      <c r="F16" s="13" t="s">
        <v>69</v>
      </c>
      <c r="G16" s="23" t="s">
        <v>70</v>
      </c>
      <c r="H16" s="17" t="s">
        <v>33</v>
      </c>
      <c r="I16" s="39"/>
      <c r="J16" s="39"/>
      <c r="K16" s="39">
        <f t="shared" si="4"/>
        <v>0</v>
      </c>
      <c r="L16" s="34">
        <v>169807.4</v>
      </c>
      <c r="M16" s="35">
        <v>169807.4</v>
      </c>
      <c r="N16" s="52">
        <f t="shared" si="0"/>
        <v>0</v>
      </c>
      <c r="O16" s="41">
        <f t="shared" si="1"/>
        <v>0</v>
      </c>
      <c r="P16" s="41">
        <f t="shared" si="2"/>
        <v>0</v>
      </c>
      <c r="Q16" s="12">
        <f t="shared" si="3"/>
        <v>0</v>
      </c>
      <c r="R16" s="38" t="s">
        <v>11</v>
      </c>
    </row>
    <row r="17" spans="1:18" ht="12.75">
      <c r="A17" s="21">
        <v>7</v>
      </c>
      <c r="B17" s="23" t="s">
        <v>72</v>
      </c>
      <c r="C17" s="28" t="s">
        <v>71</v>
      </c>
      <c r="D17" s="25" t="s">
        <v>73</v>
      </c>
      <c r="E17" s="25" t="s">
        <v>74</v>
      </c>
      <c r="F17" s="13" t="s">
        <v>75</v>
      </c>
      <c r="G17" s="23" t="s">
        <v>63</v>
      </c>
      <c r="H17" s="17" t="s">
        <v>33</v>
      </c>
      <c r="I17" s="39"/>
      <c r="J17" s="39"/>
      <c r="K17" s="39">
        <f t="shared" si="4"/>
        <v>0</v>
      </c>
      <c r="L17" s="34">
        <v>19523.37</v>
      </c>
      <c r="M17" s="35">
        <v>19523.37</v>
      </c>
      <c r="N17" s="52">
        <f t="shared" si="0"/>
        <v>0</v>
      </c>
      <c r="O17" s="41">
        <f t="shared" si="1"/>
        <v>0</v>
      </c>
      <c r="P17" s="41">
        <f t="shared" si="2"/>
        <v>0</v>
      </c>
      <c r="Q17" s="12">
        <f t="shared" si="3"/>
        <v>0</v>
      </c>
      <c r="R17" s="36" t="s">
        <v>163</v>
      </c>
    </row>
    <row r="18" spans="1:18" ht="48">
      <c r="A18" s="21">
        <v>8</v>
      </c>
      <c r="B18" s="23" t="s">
        <v>77</v>
      </c>
      <c r="C18" s="28" t="s">
        <v>76</v>
      </c>
      <c r="D18" s="25" t="s">
        <v>78</v>
      </c>
      <c r="E18" s="25" t="s">
        <v>79</v>
      </c>
      <c r="F18" s="13" t="s">
        <v>62</v>
      </c>
      <c r="G18" s="25" t="s">
        <v>63</v>
      </c>
      <c r="H18" s="17" t="s">
        <v>33</v>
      </c>
      <c r="I18" s="39"/>
      <c r="J18" s="39"/>
      <c r="K18" s="39">
        <f t="shared" si="4"/>
        <v>0</v>
      </c>
      <c r="L18" s="32">
        <v>29996.69</v>
      </c>
      <c r="M18" s="33">
        <v>29996.69</v>
      </c>
      <c r="N18" s="52">
        <f t="shared" si="0"/>
        <v>0</v>
      </c>
      <c r="O18" s="41">
        <f t="shared" si="1"/>
        <v>0</v>
      </c>
      <c r="P18" s="41">
        <f t="shared" si="2"/>
        <v>0</v>
      </c>
      <c r="Q18" s="12">
        <f t="shared" si="3"/>
        <v>0</v>
      </c>
      <c r="R18" s="38" t="s">
        <v>11</v>
      </c>
    </row>
    <row r="19" spans="1:18" ht="48">
      <c r="A19" s="21">
        <v>8</v>
      </c>
      <c r="B19" s="23" t="s">
        <v>77</v>
      </c>
      <c r="C19" s="28" t="s">
        <v>80</v>
      </c>
      <c r="D19" s="25" t="s">
        <v>78</v>
      </c>
      <c r="E19" s="25" t="s">
        <v>79</v>
      </c>
      <c r="F19" s="13" t="s">
        <v>62</v>
      </c>
      <c r="G19" s="25" t="s">
        <v>81</v>
      </c>
      <c r="H19" s="17" t="s">
        <v>33</v>
      </c>
      <c r="I19" s="39"/>
      <c r="J19" s="39"/>
      <c r="K19" s="39">
        <f t="shared" si="4"/>
        <v>0</v>
      </c>
      <c r="L19" s="32">
        <v>120136.44</v>
      </c>
      <c r="M19" s="33">
        <v>120136.44</v>
      </c>
      <c r="N19" s="52">
        <f t="shared" si="0"/>
        <v>0</v>
      </c>
      <c r="O19" s="41">
        <f t="shared" si="1"/>
        <v>0</v>
      </c>
      <c r="P19" s="41">
        <f t="shared" si="2"/>
        <v>0</v>
      </c>
      <c r="Q19" s="12">
        <f t="shared" si="3"/>
        <v>0</v>
      </c>
      <c r="R19" s="38" t="s">
        <v>11</v>
      </c>
    </row>
    <row r="20" spans="1:18" ht="24">
      <c r="A20" s="21">
        <v>9</v>
      </c>
      <c r="B20" s="23" t="s">
        <v>83</v>
      </c>
      <c r="C20" s="22" t="s">
        <v>82</v>
      </c>
      <c r="D20" s="24" t="s">
        <v>84</v>
      </c>
      <c r="E20" s="25" t="s">
        <v>85</v>
      </c>
      <c r="F20" s="13" t="s">
        <v>86</v>
      </c>
      <c r="G20" s="27" t="s">
        <v>87</v>
      </c>
      <c r="H20" s="81" t="s">
        <v>20</v>
      </c>
      <c r="I20" s="61"/>
      <c r="J20" s="61"/>
      <c r="K20" s="61">
        <f>I20-J20</f>
        <v>0</v>
      </c>
      <c r="L20" s="64">
        <v>1.12</v>
      </c>
      <c r="M20" s="67">
        <v>1.12</v>
      </c>
      <c r="N20" s="74">
        <f>I20*L20</f>
        <v>0</v>
      </c>
      <c r="O20" s="53">
        <f>J20*L20</f>
        <v>0</v>
      </c>
      <c r="P20" s="53">
        <f>K20*M20</f>
        <v>0</v>
      </c>
      <c r="Q20" s="56">
        <f>O20+P20</f>
        <v>0</v>
      </c>
      <c r="R20" s="37" t="s">
        <v>12</v>
      </c>
    </row>
    <row r="21" spans="1:18" ht="24">
      <c r="A21" s="21">
        <v>9</v>
      </c>
      <c r="B21" s="23" t="s">
        <v>83</v>
      </c>
      <c r="C21" s="22" t="s">
        <v>88</v>
      </c>
      <c r="D21" s="24" t="s">
        <v>84</v>
      </c>
      <c r="E21" s="25" t="s">
        <v>85</v>
      </c>
      <c r="F21" s="13" t="s">
        <v>86</v>
      </c>
      <c r="G21" s="27" t="s">
        <v>89</v>
      </c>
      <c r="H21" s="81"/>
      <c r="I21" s="62"/>
      <c r="J21" s="62"/>
      <c r="K21" s="62"/>
      <c r="L21" s="65"/>
      <c r="M21" s="68"/>
      <c r="N21" s="75"/>
      <c r="O21" s="54"/>
      <c r="P21" s="54"/>
      <c r="Q21" s="57"/>
      <c r="R21" s="37" t="s">
        <v>12</v>
      </c>
    </row>
    <row r="22" spans="1:18" ht="12.75">
      <c r="A22" s="21">
        <v>9</v>
      </c>
      <c r="B22" s="23" t="s">
        <v>83</v>
      </c>
      <c r="C22" s="22" t="s">
        <v>90</v>
      </c>
      <c r="D22" s="24" t="s">
        <v>91</v>
      </c>
      <c r="E22" s="16" t="s">
        <v>37</v>
      </c>
      <c r="F22" s="27" t="s">
        <v>38</v>
      </c>
      <c r="G22" s="27" t="s">
        <v>87</v>
      </c>
      <c r="H22" s="81"/>
      <c r="I22" s="62"/>
      <c r="J22" s="62"/>
      <c r="K22" s="62"/>
      <c r="L22" s="65"/>
      <c r="M22" s="68"/>
      <c r="N22" s="75"/>
      <c r="O22" s="54"/>
      <c r="P22" s="54"/>
      <c r="Q22" s="57"/>
      <c r="R22" s="37" t="s">
        <v>12</v>
      </c>
    </row>
    <row r="23" spans="1:18" ht="12.75">
      <c r="A23" s="21">
        <v>9</v>
      </c>
      <c r="B23" s="23" t="s">
        <v>83</v>
      </c>
      <c r="C23" s="22" t="s">
        <v>92</v>
      </c>
      <c r="D23" s="24" t="s">
        <v>91</v>
      </c>
      <c r="E23" s="16" t="s">
        <v>37</v>
      </c>
      <c r="F23" s="27" t="s">
        <v>38</v>
      </c>
      <c r="G23" s="27" t="s">
        <v>89</v>
      </c>
      <c r="H23" s="81"/>
      <c r="I23" s="62"/>
      <c r="J23" s="62"/>
      <c r="K23" s="62"/>
      <c r="L23" s="65"/>
      <c r="M23" s="68"/>
      <c r="N23" s="75"/>
      <c r="O23" s="54"/>
      <c r="P23" s="54"/>
      <c r="Q23" s="57"/>
      <c r="R23" s="37" t="s">
        <v>12</v>
      </c>
    </row>
    <row r="24" spans="1:18" ht="24">
      <c r="A24" s="21">
        <v>9</v>
      </c>
      <c r="B24" s="23" t="s">
        <v>83</v>
      </c>
      <c r="C24" s="22" t="s">
        <v>93</v>
      </c>
      <c r="D24" s="24" t="s">
        <v>94</v>
      </c>
      <c r="E24" s="25" t="s">
        <v>95</v>
      </c>
      <c r="F24" s="27" t="s">
        <v>38</v>
      </c>
      <c r="G24" s="27" t="s">
        <v>89</v>
      </c>
      <c r="H24" s="81"/>
      <c r="I24" s="63"/>
      <c r="J24" s="63"/>
      <c r="K24" s="63"/>
      <c r="L24" s="66"/>
      <c r="M24" s="69"/>
      <c r="N24" s="76"/>
      <c r="O24" s="55"/>
      <c r="P24" s="55"/>
      <c r="Q24" s="58"/>
      <c r="R24" s="37" t="s">
        <v>12</v>
      </c>
    </row>
    <row r="25" spans="1:18" ht="12.75">
      <c r="A25" s="18">
        <v>10</v>
      </c>
      <c r="B25" s="15" t="s">
        <v>96</v>
      </c>
      <c r="C25" s="29">
        <v>1039398</v>
      </c>
      <c r="D25" s="17" t="s">
        <v>97</v>
      </c>
      <c r="E25" s="17" t="s">
        <v>98</v>
      </c>
      <c r="F25" s="27" t="s">
        <v>38</v>
      </c>
      <c r="G25" s="27" t="s">
        <v>99</v>
      </c>
      <c r="H25" s="17" t="s">
        <v>40</v>
      </c>
      <c r="I25" s="39"/>
      <c r="J25" s="39"/>
      <c r="K25" s="39">
        <f aca="true" t="shared" si="5" ref="K25:K33">I25-J25</f>
        <v>0</v>
      </c>
      <c r="L25" s="34">
        <v>6589.53</v>
      </c>
      <c r="M25" s="35">
        <v>6589.53</v>
      </c>
      <c r="N25" s="52">
        <f t="shared" si="0"/>
        <v>0</v>
      </c>
      <c r="O25" s="41">
        <f aca="true" t="shared" si="6" ref="O25:P40">J25*L25</f>
        <v>0</v>
      </c>
      <c r="P25" s="41">
        <f t="shared" si="6"/>
        <v>0</v>
      </c>
      <c r="Q25" s="12">
        <f>O25+P25</f>
        <v>0</v>
      </c>
      <c r="R25" s="37" t="s">
        <v>13</v>
      </c>
    </row>
    <row r="26" spans="1:18" ht="36">
      <c r="A26" s="20">
        <v>11</v>
      </c>
      <c r="B26" s="23" t="s">
        <v>100</v>
      </c>
      <c r="C26" s="28">
        <v>1039402</v>
      </c>
      <c r="D26" s="25" t="s">
        <v>101</v>
      </c>
      <c r="E26" s="25" t="s">
        <v>102</v>
      </c>
      <c r="F26" s="13" t="s">
        <v>38</v>
      </c>
      <c r="G26" s="27" t="s">
        <v>103</v>
      </c>
      <c r="H26" s="17" t="s">
        <v>40</v>
      </c>
      <c r="I26" s="39"/>
      <c r="J26" s="39"/>
      <c r="K26" s="39">
        <f t="shared" si="5"/>
        <v>0</v>
      </c>
      <c r="L26" s="34">
        <v>1498.31</v>
      </c>
      <c r="M26" s="35">
        <v>1498.31</v>
      </c>
      <c r="N26" s="52">
        <f t="shared" si="0"/>
        <v>0</v>
      </c>
      <c r="O26" s="41">
        <f t="shared" si="6"/>
        <v>0</v>
      </c>
      <c r="P26" s="41">
        <f t="shared" si="6"/>
        <v>0</v>
      </c>
      <c r="Q26" s="12">
        <f aca="true" t="shared" si="7" ref="Q26:Q33">O26+P26</f>
        <v>0</v>
      </c>
      <c r="R26" s="38" t="s">
        <v>11</v>
      </c>
    </row>
    <row r="27" spans="1:18" ht="36">
      <c r="A27" s="20">
        <v>11</v>
      </c>
      <c r="B27" s="23" t="s">
        <v>100</v>
      </c>
      <c r="C27" s="28">
        <v>1039403</v>
      </c>
      <c r="D27" s="25" t="s">
        <v>101</v>
      </c>
      <c r="E27" s="25" t="s">
        <v>102</v>
      </c>
      <c r="F27" s="13" t="s">
        <v>38</v>
      </c>
      <c r="G27" s="27" t="s">
        <v>104</v>
      </c>
      <c r="H27" s="17" t="s">
        <v>40</v>
      </c>
      <c r="I27" s="39"/>
      <c r="J27" s="39"/>
      <c r="K27" s="39">
        <f t="shared" si="5"/>
        <v>0</v>
      </c>
      <c r="L27" s="34">
        <v>5169.99</v>
      </c>
      <c r="M27" s="35">
        <v>5169.99</v>
      </c>
      <c r="N27" s="52">
        <f t="shared" si="0"/>
        <v>0</v>
      </c>
      <c r="O27" s="41">
        <f t="shared" si="6"/>
        <v>0</v>
      </c>
      <c r="P27" s="41">
        <f t="shared" si="6"/>
        <v>0</v>
      </c>
      <c r="Q27" s="12">
        <f t="shared" si="7"/>
        <v>0</v>
      </c>
      <c r="R27" s="38" t="s">
        <v>11</v>
      </c>
    </row>
    <row r="28" spans="1:18" ht="36">
      <c r="A28" s="20">
        <v>11</v>
      </c>
      <c r="B28" s="23" t="s">
        <v>100</v>
      </c>
      <c r="C28" s="28">
        <v>1039404</v>
      </c>
      <c r="D28" s="25" t="s">
        <v>101</v>
      </c>
      <c r="E28" s="25" t="s">
        <v>102</v>
      </c>
      <c r="F28" s="13" t="s">
        <v>38</v>
      </c>
      <c r="G28" s="27" t="s">
        <v>105</v>
      </c>
      <c r="H28" s="17" t="s">
        <v>40</v>
      </c>
      <c r="I28" s="39"/>
      <c r="J28" s="39"/>
      <c r="K28" s="39">
        <f t="shared" si="5"/>
        <v>0</v>
      </c>
      <c r="L28" s="34">
        <v>6233.8</v>
      </c>
      <c r="M28" s="35">
        <v>6233.8</v>
      </c>
      <c r="N28" s="52">
        <f t="shared" si="0"/>
        <v>0</v>
      </c>
      <c r="O28" s="41">
        <f t="shared" si="6"/>
        <v>0</v>
      </c>
      <c r="P28" s="41">
        <f t="shared" si="6"/>
        <v>0</v>
      </c>
      <c r="Q28" s="12">
        <f t="shared" si="7"/>
        <v>0</v>
      </c>
      <c r="R28" s="38" t="s">
        <v>11</v>
      </c>
    </row>
    <row r="29" spans="1:18" ht="12.75">
      <c r="A29" s="21">
        <v>12</v>
      </c>
      <c r="B29" s="23" t="s">
        <v>106</v>
      </c>
      <c r="C29" s="28">
        <v>1039703</v>
      </c>
      <c r="D29" s="25" t="s">
        <v>107</v>
      </c>
      <c r="E29" s="25" t="s">
        <v>108</v>
      </c>
      <c r="F29" s="13" t="s">
        <v>109</v>
      </c>
      <c r="G29" s="27" t="s">
        <v>110</v>
      </c>
      <c r="H29" s="25" t="s">
        <v>111</v>
      </c>
      <c r="I29" s="39"/>
      <c r="J29" s="39"/>
      <c r="K29" s="39">
        <f t="shared" si="5"/>
        <v>0</v>
      </c>
      <c r="L29" s="34">
        <v>4055.71</v>
      </c>
      <c r="M29" s="35">
        <v>4055.71</v>
      </c>
      <c r="N29" s="52">
        <f t="shared" si="0"/>
        <v>0</v>
      </c>
      <c r="O29" s="41">
        <f t="shared" si="6"/>
        <v>0</v>
      </c>
      <c r="P29" s="41">
        <f t="shared" si="6"/>
        <v>0</v>
      </c>
      <c r="Q29" s="12">
        <f t="shared" si="7"/>
        <v>0</v>
      </c>
      <c r="R29" s="36" t="s">
        <v>162</v>
      </c>
    </row>
    <row r="30" spans="1:18" ht="12.75">
      <c r="A30" s="21">
        <v>12</v>
      </c>
      <c r="B30" s="23" t="s">
        <v>106</v>
      </c>
      <c r="C30" s="28">
        <v>1039704</v>
      </c>
      <c r="D30" s="25" t="s">
        <v>107</v>
      </c>
      <c r="E30" s="25" t="s">
        <v>108</v>
      </c>
      <c r="F30" s="13" t="s">
        <v>109</v>
      </c>
      <c r="G30" s="27" t="s">
        <v>112</v>
      </c>
      <c r="H30" s="25" t="s">
        <v>111</v>
      </c>
      <c r="I30" s="39"/>
      <c r="J30" s="39"/>
      <c r="K30" s="39">
        <f t="shared" si="5"/>
        <v>0</v>
      </c>
      <c r="L30" s="34">
        <v>8072.44</v>
      </c>
      <c r="M30" s="35">
        <v>8072.44</v>
      </c>
      <c r="N30" s="52">
        <f t="shared" si="0"/>
        <v>0</v>
      </c>
      <c r="O30" s="41">
        <f t="shared" si="6"/>
        <v>0</v>
      </c>
      <c r="P30" s="41">
        <f t="shared" si="6"/>
        <v>0</v>
      </c>
      <c r="Q30" s="12">
        <f t="shared" si="7"/>
        <v>0</v>
      </c>
      <c r="R30" s="36" t="s">
        <v>162</v>
      </c>
    </row>
    <row r="31" spans="1:18" ht="12.75">
      <c r="A31" s="21">
        <v>12</v>
      </c>
      <c r="B31" s="23" t="s">
        <v>106</v>
      </c>
      <c r="C31" s="28">
        <v>1039706</v>
      </c>
      <c r="D31" s="25" t="s">
        <v>107</v>
      </c>
      <c r="E31" s="25" t="s">
        <v>108</v>
      </c>
      <c r="F31" s="13" t="s">
        <v>109</v>
      </c>
      <c r="G31" s="27" t="s">
        <v>113</v>
      </c>
      <c r="H31" s="25" t="s">
        <v>111</v>
      </c>
      <c r="I31" s="39"/>
      <c r="J31" s="39"/>
      <c r="K31" s="39">
        <f t="shared" si="5"/>
        <v>0</v>
      </c>
      <c r="L31" s="34">
        <v>16131.93</v>
      </c>
      <c r="M31" s="35">
        <v>16131.93</v>
      </c>
      <c r="N31" s="52">
        <f t="shared" si="0"/>
        <v>0</v>
      </c>
      <c r="O31" s="41">
        <f t="shared" si="6"/>
        <v>0</v>
      </c>
      <c r="P31" s="41">
        <f t="shared" si="6"/>
        <v>0</v>
      </c>
      <c r="Q31" s="12">
        <f t="shared" si="7"/>
        <v>0</v>
      </c>
      <c r="R31" s="36" t="s">
        <v>162</v>
      </c>
    </row>
    <row r="32" spans="1:18" ht="12.75">
      <c r="A32" s="20">
        <v>13</v>
      </c>
      <c r="B32" s="23" t="s">
        <v>114</v>
      </c>
      <c r="C32" s="28">
        <v>1039715</v>
      </c>
      <c r="D32" s="25" t="s">
        <v>115</v>
      </c>
      <c r="E32" s="25" t="s">
        <v>116</v>
      </c>
      <c r="F32" s="13" t="s">
        <v>38</v>
      </c>
      <c r="G32" s="27" t="s">
        <v>117</v>
      </c>
      <c r="H32" s="17" t="s">
        <v>40</v>
      </c>
      <c r="I32" s="39"/>
      <c r="J32" s="39"/>
      <c r="K32" s="39">
        <f t="shared" si="5"/>
        <v>0</v>
      </c>
      <c r="L32" s="34">
        <v>1703.79</v>
      </c>
      <c r="M32" s="35">
        <v>1703.79</v>
      </c>
      <c r="N32" s="52">
        <f t="shared" si="0"/>
        <v>0</v>
      </c>
      <c r="O32" s="41">
        <f t="shared" si="6"/>
        <v>0</v>
      </c>
      <c r="P32" s="41">
        <f t="shared" si="6"/>
        <v>0</v>
      </c>
      <c r="Q32" s="12">
        <f t="shared" si="7"/>
        <v>0</v>
      </c>
      <c r="R32" s="37" t="s">
        <v>12</v>
      </c>
    </row>
    <row r="33" spans="1:18" ht="12.75">
      <c r="A33" s="20">
        <v>14</v>
      </c>
      <c r="B33" s="23" t="s">
        <v>118</v>
      </c>
      <c r="C33" s="28">
        <v>1039710</v>
      </c>
      <c r="D33" s="25" t="s">
        <v>119</v>
      </c>
      <c r="E33" s="25" t="s">
        <v>120</v>
      </c>
      <c r="F33" s="13" t="s">
        <v>109</v>
      </c>
      <c r="G33" s="27" t="s">
        <v>121</v>
      </c>
      <c r="H33" s="25" t="s">
        <v>111</v>
      </c>
      <c r="I33" s="39"/>
      <c r="J33" s="39"/>
      <c r="K33" s="39">
        <f t="shared" si="5"/>
        <v>0</v>
      </c>
      <c r="L33" s="34">
        <v>3218.15</v>
      </c>
      <c r="M33" s="35">
        <v>3218.15</v>
      </c>
      <c r="N33" s="52">
        <f t="shared" si="0"/>
        <v>0</v>
      </c>
      <c r="O33" s="41">
        <f t="shared" si="6"/>
        <v>0</v>
      </c>
      <c r="P33" s="41">
        <f t="shared" si="6"/>
        <v>0</v>
      </c>
      <c r="Q33" s="12">
        <f t="shared" si="7"/>
        <v>0</v>
      </c>
      <c r="R33" s="37" t="s">
        <v>12</v>
      </c>
    </row>
    <row r="34" spans="1:18" ht="24">
      <c r="A34" s="21">
        <v>16</v>
      </c>
      <c r="B34" s="23" t="s">
        <v>123</v>
      </c>
      <c r="C34" s="30" t="s">
        <v>122</v>
      </c>
      <c r="D34" s="25" t="s">
        <v>124</v>
      </c>
      <c r="E34" s="25" t="s">
        <v>125</v>
      </c>
      <c r="F34" s="13" t="s">
        <v>126</v>
      </c>
      <c r="G34" s="23" t="s">
        <v>127</v>
      </c>
      <c r="H34" s="81" t="s">
        <v>20</v>
      </c>
      <c r="I34" s="61"/>
      <c r="J34" s="61"/>
      <c r="K34" s="61">
        <f>I34-J34</f>
        <v>0</v>
      </c>
      <c r="L34" s="70">
        <v>33804.37</v>
      </c>
      <c r="M34" s="72">
        <v>19491.2</v>
      </c>
      <c r="N34" s="74">
        <f>I34*L34</f>
        <v>0</v>
      </c>
      <c r="O34" s="53">
        <f>J34*L34</f>
        <v>0</v>
      </c>
      <c r="P34" s="53">
        <f>K34*M34</f>
        <v>0</v>
      </c>
      <c r="Q34" s="56">
        <f>O34+P34</f>
        <v>0</v>
      </c>
      <c r="R34" s="37" t="s">
        <v>10</v>
      </c>
    </row>
    <row r="35" spans="1:18" ht="24">
      <c r="A35" s="21">
        <v>16</v>
      </c>
      <c r="B35" s="23" t="s">
        <v>123</v>
      </c>
      <c r="C35" s="30" t="s">
        <v>128</v>
      </c>
      <c r="D35" s="25" t="s">
        <v>124</v>
      </c>
      <c r="E35" s="25" t="s">
        <v>125</v>
      </c>
      <c r="F35" s="13" t="s">
        <v>126</v>
      </c>
      <c r="G35" s="23" t="s">
        <v>129</v>
      </c>
      <c r="H35" s="81"/>
      <c r="I35" s="63"/>
      <c r="J35" s="63"/>
      <c r="K35" s="63"/>
      <c r="L35" s="71"/>
      <c r="M35" s="73"/>
      <c r="N35" s="76"/>
      <c r="O35" s="55"/>
      <c r="P35" s="55"/>
      <c r="Q35" s="58"/>
      <c r="R35" s="37" t="s">
        <v>10</v>
      </c>
    </row>
    <row r="36" spans="1:18" ht="24">
      <c r="A36" s="20">
        <v>17</v>
      </c>
      <c r="B36" s="23" t="s">
        <v>131</v>
      </c>
      <c r="C36" s="28" t="s">
        <v>130</v>
      </c>
      <c r="D36" s="25" t="s">
        <v>132</v>
      </c>
      <c r="E36" s="25" t="s">
        <v>133</v>
      </c>
      <c r="F36" s="25" t="s">
        <v>134</v>
      </c>
      <c r="G36" s="23" t="s">
        <v>135</v>
      </c>
      <c r="H36" s="25" t="s">
        <v>8</v>
      </c>
      <c r="I36" s="39"/>
      <c r="J36" s="39"/>
      <c r="K36" s="39">
        <f aca="true" t="shared" si="8" ref="K36:K41">I36-J36</f>
        <v>0</v>
      </c>
      <c r="L36" s="34">
        <v>12015.92</v>
      </c>
      <c r="M36" s="35">
        <v>12015.92</v>
      </c>
      <c r="N36" s="52">
        <f t="shared" si="0"/>
        <v>0</v>
      </c>
      <c r="O36" s="41">
        <f t="shared" si="6"/>
        <v>0</v>
      </c>
      <c r="P36" s="41">
        <f t="shared" si="6"/>
        <v>0</v>
      </c>
      <c r="Q36" s="12">
        <f aca="true" t="shared" si="9" ref="Q36:Q41">O36+P36</f>
        <v>0</v>
      </c>
      <c r="R36" s="36" t="s">
        <v>162</v>
      </c>
    </row>
    <row r="37" spans="1:18" ht="24">
      <c r="A37" s="20">
        <v>17</v>
      </c>
      <c r="B37" s="23" t="s">
        <v>131</v>
      </c>
      <c r="C37" s="30" t="s">
        <v>136</v>
      </c>
      <c r="D37" s="25" t="s">
        <v>132</v>
      </c>
      <c r="E37" s="25" t="s">
        <v>133</v>
      </c>
      <c r="F37" s="25" t="s">
        <v>137</v>
      </c>
      <c r="G37" s="23" t="s">
        <v>138</v>
      </c>
      <c r="H37" s="25" t="s">
        <v>8</v>
      </c>
      <c r="I37" s="39"/>
      <c r="J37" s="39"/>
      <c r="K37" s="39">
        <f t="shared" si="8"/>
        <v>0</v>
      </c>
      <c r="L37" s="34">
        <v>23804.7</v>
      </c>
      <c r="M37" s="35">
        <v>23804.7</v>
      </c>
      <c r="N37" s="52">
        <f t="shared" si="0"/>
        <v>0</v>
      </c>
      <c r="O37" s="41">
        <f t="shared" si="6"/>
        <v>0</v>
      </c>
      <c r="P37" s="41">
        <f t="shared" si="6"/>
        <v>0</v>
      </c>
      <c r="Q37" s="12">
        <f t="shared" si="9"/>
        <v>0</v>
      </c>
      <c r="R37" s="36" t="s">
        <v>162</v>
      </c>
    </row>
    <row r="38" spans="1:18" ht="24">
      <c r="A38" s="18">
        <v>18</v>
      </c>
      <c r="B38" s="23" t="s">
        <v>140</v>
      </c>
      <c r="C38" s="28" t="s">
        <v>139</v>
      </c>
      <c r="D38" s="25" t="s">
        <v>141</v>
      </c>
      <c r="E38" s="25" t="s">
        <v>142</v>
      </c>
      <c r="F38" s="13" t="s">
        <v>31</v>
      </c>
      <c r="G38" s="23" t="s">
        <v>63</v>
      </c>
      <c r="H38" s="25" t="s">
        <v>33</v>
      </c>
      <c r="I38" s="39"/>
      <c r="J38" s="39"/>
      <c r="K38" s="39">
        <f t="shared" si="8"/>
        <v>0</v>
      </c>
      <c r="L38" s="34">
        <v>55502.47</v>
      </c>
      <c r="M38" s="35">
        <v>55502.47</v>
      </c>
      <c r="N38" s="52">
        <f t="shared" si="0"/>
        <v>0</v>
      </c>
      <c r="O38" s="41">
        <f t="shared" si="6"/>
        <v>0</v>
      </c>
      <c r="P38" s="41">
        <f t="shared" si="6"/>
        <v>0</v>
      </c>
      <c r="Q38" s="12">
        <f t="shared" si="9"/>
        <v>0</v>
      </c>
      <c r="R38" s="36" t="s">
        <v>161</v>
      </c>
    </row>
    <row r="39" spans="1:18" ht="36">
      <c r="A39" s="20">
        <v>19</v>
      </c>
      <c r="B39" s="23" t="s">
        <v>144</v>
      </c>
      <c r="C39" s="28" t="s">
        <v>143</v>
      </c>
      <c r="D39" s="25" t="s">
        <v>145</v>
      </c>
      <c r="E39" s="25" t="s">
        <v>146</v>
      </c>
      <c r="F39" s="13" t="s">
        <v>9</v>
      </c>
      <c r="G39" s="23" t="s">
        <v>147</v>
      </c>
      <c r="H39" s="17" t="s">
        <v>8</v>
      </c>
      <c r="I39" s="39"/>
      <c r="J39" s="39"/>
      <c r="K39" s="39">
        <f t="shared" si="8"/>
        <v>0</v>
      </c>
      <c r="L39" s="34">
        <v>48014.07</v>
      </c>
      <c r="M39" s="35">
        <v>48014.07</v>
      </c>
      <c r="N39" s="52">
        <f t="shared" si="0"/>
        <v>0</v>
      </c>
      <c r="O39" s="41">
        <f t="shared" si="6"/>
        <v>0</v>
      </c>
      <c r="P39" s="41">
        <f t="shared" si="6"/>
        <v>0</v>
      </c>
      <c r="Q39" s="12">
        <f t="shared" si="9"/>
        <v>0</v>
      </c>
      <c r="R39" s="37" t="s">
        <v>12</v>
      </c>
    </row>
    <row r="40" spans="1:18" ht="36">
      <c r="A40" s="18">
        <v>20</v>
      </c>
      <c r="B40" s="23" t="s">
        <v>149</v>
      </c>
      <c r="C40" s="28" t="s">
        <v>148</v>
      </c>
      <c r="D40" s="25" t="s">
        <v>150</v>
      </c>
      <c r="E40" s="25" t="s">
        <v>151</v>
      </c>
      <c r="F40" s="13" t="s">
        <v>9</v>
      </c>
      <c r="G40" s="23" t="s">
        <v>138</v>
      </c>
      <c r="H40" s="25" t="s">
        <v>152</v>
      </c>
      <c r="I40" s="39"/>
      <c r="J40" s="39"/>
      <c r="K40" s="39">
        <f t="shared" si="8"/>
        <v>0</v>
      </c>
      <c r="L40" s="34">
        <v>100023.5</v>
      </c>
      <c r="M40" s="35">
        <v>98580</v>
      </c>
      <c r="N40" s="52">
        <f t="shared" si="0"/>
        <v>0</v>
      </c>
      <c r="O40" s="41">
        <f t="shared" si="6"/>
        <v>0</v>
      </c>
      <c r="P40" s="41">
        <f t="shared" si="6"/>
        <v>0</v>
      </c>
      <c r="Q40" s="12">
        <f t="shared" si="9"/>
        <v>0</v>
      </c>
      <c r="R40" s="36" t="s">
        <v>161</v>
      </c>
    </row>
    <row r="41" spans="1:18" ht="24">
      <c r="A41" s="20">
        <v>21</v>
      </c>
      <c r="B41" s="23" t="s">
        <v>154</v>
      </c>
      <c r="C41" s="14" t="s">
        <v>153</v>
      </c>
      <c r="D41" s="28" t="s">
        <v>155</v>
      </c>
      <c r="E41" s="25" t="s">
        <v>156</v>
      </c>
      <c r="F41" s="13" t="s">
        <v>62</v>
      </c>
      <c r="G41" s="23" t="s">
        <v>157</v>
      </c>
      <c r="H41" s="81" t="s">
        <v>20</v>
      </c>
      <c r="I41" s="61"/>
      <c r="J41" s="61"/>
      <c r="K41" s="61">
        <f t="shared" si="8"/>
        <v>0</v>
      </c>
      <c r="L41" s="70">
        <v>175.1</v>
      </c>
      <c r="M41" s="72">
        <v>175.1</v>
      </c>
      <c r="N41" s="74">
        <f t="shared" si="0"/>
        <v>0</v>
      </c>
      <c r="O41" s="53">
        <f>J41*L41</f>
        <v>0</v>
      </c>
      <c r="P41" s="53">
        <f>K41*M41</f>
        <v>0</v>
      </c>
      <c r="Q41" s="56">
        <f t="shared" si="9"/>
        <v>0</v>
      </c>
      <c r="R41" s="38" t="s">
        <v>11</v>
      </c>
    </row>
    <row r="42" spans="1:18" ht="24">
      <c r="A42" s="20">
        <v>21</v>
      </c>
      <c r="B42" s="23" t="s">
        <v>154</v>
      </c>
      <c r="C42" s="14" t="s">
        <v>158</v>
      </c>
      <c r="D42" s="28" t="s">
        <v>155</v>
      </c>
      <c r="E42" s="25" t="s">
        <v>156</v>
      </c>
      <c r="F42" s="13" t="s">
        <v>62</v>
      </c>
      <c r="G42" s="23" t="s">
        <v>159</v>
      </c>
      <c r="H42" s="81"/>
      <c r="I42" s="62"/>
      <c r="J42" s="62"/>
      <c r="K42" s="62"/>
      <c r="L42" s="77"/>
      <c r="M42" s="78"/>
      <c r="N42" s="75"/>
      <c r="O42" s="54"/>
      <c r="P42" s="54"/>
      <c r="Q42" s="57"/>
      <c r="R42" s="38" t="s">
        <v>11</v>
      </c>
    </row>
    <row r="43" spans="1:18" ht="24">
      <c r="A43" s="20">
        <v>21</v>
      </c>
      <c r="B43" s="23" t="s">
        <v>154</v>
      </c>
      <c r="C43" s="14" t="s">
        <v>160</v>
      </c>
      <c r="D43" s="28" t="s">
        <v>155</v>
      </c>
      <c r="E43" s="25" t="s">
        <v>156</v>
      </c>
      <c r="F43" s="13" t="s">
        <v>62</v>
      </c>
      <c r="G43" s="23" t="s">
        <v>81</v>
      </c>
      <c r="H43" s="81"/>
      <c r="I43" s="63"/>
      <c r="J43" s="63"/>
      <c r="K43" s="63"/>
      <c r="L43" s="71"/>
      <c r="M43" s="73"/>
      <c r="N43" s="76"/>
      <c r="O43" s="55"/>
      <c r="P43" s="55"/>
      <c r="Q43" s="58"/>
      <c r="R43" s="38" t="s">
        <v>11</v>
      </c>
    </row>
    <row r="44" spans="1:18" ht="13.5" thickBo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4"/>
      <c r="M44" s="9"/>
      <c r="N44" s="10"/>
      <c r="O44" s="10"/>
      <c r="P44" s="10"/>
      <c r="Q44" s="10"/>
      <c r="R44" s="4"/>
    </row>
    <row r="45" spans="1:13" ht="36" customHeight="1" thickBot="1">
      <c r="A45" s="8"/>
      <c r="B45" s="8"/>
      <c r="C45" s="5"/>
      <c r="D45" s="7"/>
      <c r="E45" s="7"/>
      <c r="F45" s="8"/>
      <c r="G45" s="8"/>
      <c r="H45" s="8"/>
      <c r="I45" s="42" t="s">
        <v>169</v>
      </c>
      <c r="J45" s="43" t="s">
        <v>170</v>
      </c>
      <c r="K45" s="9"/>
      <c r="L45" s="9"/>
      <c r="M45" s="9"/>
    </row>
    <row r="46" spans="1:13" ht="30" customHeight="1" thickBot="1">
      <c r="A46" s="4"/>
      <c r="B46" s="4"/>
      <c r="C46" s="6"/>
      <c r="D46" s="7"/>
      <c r="E46" s="7"/>
      <c r="F46" s="4"/>
      <c r="G46" s="7"/>
      <c r="H46" s="7"/>
      <c r="I46" s="44">
        <f>SUBTOTAL(9,N3:N43)</f>
        <v>0</v>
      </c>
      <c r="J46" s="45">
        <f>I46*1.1</f>
        <v>0</v>
      </c>
      <c r="K46" s="7"/>
      <c r="L46" s="7"/>
      <c r="M46" s="7"/>
    </row>
    <row r="47" spans="1:13" ht="39" thickBot="1">
      <c r="A47" s="4"/>
      <c r="B47" s="4"/>
      <c r="H47" s="7"/>
      <c r="I47" s="46" t="s">
        <v>178</v>
      </c>
      <c r="J47" s="47" t="s">
        <v>179</v>
      </c>
      <c r="K47" s="7"/>
      <c r="L47" s="7"/>
      <c r="M47" s="7"/>
    </row>
    <row r="48" spans="1:13" ht="28.5" customHeight="1" thickBot="1">
      <c r="A48" s="4"/>
      <c r="B48" s="4"/>
      <c r="H48" s="7"/>
      <c r="I48" s="48">
        <f>SUBTOTAL(9,O3:O43)</f>
        <v>0</v>
      </c>
      <c r="J48" s="49">
        <f>I48*1.1</f>
        <v>0</v>
      </c>
      <c r="K48" s="7"/>
      <c r="L48" s="7"/>
      <c r="M48" s="7"/>
    </row>
    <row r="49" spans="1:18" ht="39" thickBot="1">
      <c r="A49" s="4"/>
      <c r="B49" s="4"/>
      <c r="H49" s="7"/>
      <c r="I49" s="46" t="s">
        <v>167</v>
      </c>
      <c r="J49" s="47" t="s">
        <v>171</v>
      </c>
      <c r="K49" s="7"/>
      <c r="L49" s="7"/>
      <c r="M49" s="7"/>
      <c r="N49" s="7"/>
      <c r="O49" s="7"/>
      <c r="P49" s="7"/>
      <c r="Q49" s="7"/>
      <c r="R49" s="4"/>
    </row>
    <row r="50" spans="1:18" ht="27.75" customHeight="1" thickBot="1">
      <c r="A50" s="4"/>
      <c r="B50" s="4"/>
      <c r="H50" s="7"/>
      <c r="I50" s="48">
        <f>SUBTOTAL(9,P3:P43)</f>
        <v>0</v>
      </c>
      <c r="J50" s="49">
        <f>I50*1.1</f>
        <v>0</v>
      </c>
      <c r="K50" s="40"/>
      <c r="L50" s="7"/>
      <c r="M50" s="7"/>
      <c r="N50" s="7"/>
      <c r="O50" s="7"/>
      <c r="P50" s="7"/>
      <c r="Q50" s="7"/>
      <c r="R50" s="4"/>
    </row>
    <row r="51" spans="1:18" ht="26.25" thickBot="1">
      <c r="A51" s="4"/>
      <c r="B51" s="4"/>
      <c r="H51" s="7"/>
      <c r="I51" s="46" t="s">
        <v>168</v>
      </c>
      <c r="J51" s="47" t="s">
        <v>172</v>
      </c>
      <c r="K51" s="7"/>
      <c r="L51" s="7"/>
      <c r="M51" s="7"/>
      <c r="N51" s="7"/>
      <c r="O51" s="7"/>
      <c r="P51" s="7"/>
      <c r="Q51" s="7"/>
      <c r="R51" s="4"/>
    </row>
    <row r="52" spans="1:18" ht="26.25" customHeight="1" thickBot="1">
      <c r="A52" s="4"/>
      <c r="B52" s="4"/>
      <c r="H52" s="7"/>
      <c r="I52" s="50">
        <f>SUBTOTAL(9,Q3:Q43)</f>
        <v>0</v>
      </c>
      <c r="J52" s="51">
        <f>I52*1.1</f>
        <v>0</v>
      </c>
      <c r="K52" s="7"/>
      <c r="L52" s="7"/>
      <c r="M52" s="7"/>
      <c r="N52" s="7"/>
      <c r="O52" s="7"/>
      <c r="P52" s="7"/>
      <c r="Q52" s="7"/>
      <c r="R52" s="4"/>
    </row>
    <row r="53" spans="1:12" ht="18" customHeight="1" thickBot="1">
      <c r="A53" s="4"/>
      <c r="B53" s="4"/>
      <c r="H53" s="7"/>
      <c r="I53" s="59" t="s">
        <v>180</v>
      </c>
      <c r="J53" s="60"/>
      <c r="K53" s="7"/>
      <c r="L53" s="7"/>
    </row>
    <row r="54" spans="1:12" ht="15.75" thickBot="1">
      <c r="A54" s="4"/>
      <c r="B54" s="4"/>
      <c r="H54" s="7"/>
      <c r="I54" s="31">
        <f>I46-I52</f>
        <v>0</v>
      </c>
      <c r="J54" s="49">
        <f>J46-J52</f>
        <v>0</v>
      </c>
      <c r="K54" s="7"/>
      <c r="L54" s="7"/>
    </row>
    <row r="55" spans="1:12" ht="12.75">
      <c r="A55" s="4"/>
      <c r="B55" s="4"/>
      <c r="H55" s="7"/>
      <c r="I55" s="7"/>
      <c r="J55" s="7"/>
      <c r="K55" s="7"/>
      <c r="L55" s="7"/>
    </row>
    <row r="56" spans="1:12" ht="12.75">
      <c r="A56" s="4"/>
      <c r="B56" s="4"/>
      <c r="H56" s="7"/>
      <c r="I56" s="7"/>
      <c r="J56" s="7"/>
      <c r="K56" s="7"/>
      <c r="L56" s="7"/>
    </row>
    <row r="57" spans="1:12" ht="12.75">
      <c r="A57" s="4"/>
      <c r="B57" s="4"/>
      <c r="H57" s="7"/>
      <c r="I57" s="7"/>
      <c r="J57" s="7"/>
      <c r="K57" s="7"/>
      <c r="L57" s="7"/>
    </row>
    <row r="58" spans="1:12" ht="12.75">
      <c r="A58" s="4"/>
      <c r="B58" s="4"/>
      <c r="H58" s="7"/>
      <c r="I58" s="7"/>
      <c r="J58" s="7"/>
      <c r="K58" s="7"/>
      <c r="L58" s="7"/>
    </row>
    <row r="59" spans="1:12" ht="12.75">
      <c r="A59" s="4"/>
      <c r="B59" s="4"/>
      <c r="C59" s="5"/>
      <c r="H59" s="7"/>
      <c r="I59" s="7"/>
      <c r="J59" s="7"/>
      <c r="K59" s="7"/>
      <c r="L59" s="7"/>
    </row>
    <row r="60" spans="1:12" ht="12.75">
      <c r="A60" s="4"/>
      <c r="B60" s="4"/>
      <c r="C60" s="5"/>
      <c r="H60" s="7"/>
      <c r="I60" s="7"/>
      <c r="J60" s="7"/>
      <c r="K60" s="7"/>
      <c r="L60" s="7"/>
    </row>
  </sheetData>
  <sheetProtection/>
  <autoFilter ref="A2:R43"/>
  <mergeCells count="51">
    <mergeCell ref="A1:R1"/>
    <mergeCell ref="H3:H6"/>
    <mergeCell ref="H20:H24"/>
    <mergeCell ref="H34:H35"/>
    <mergeCell ref="H41:H43"/>
    <mergeCell ref="I3:I6"/>
    <mergeCell ref="J3:J6"/>
    <mergeCell ref="N41:N43"/>
    <mergeCell ref="O41:O43"/>
    <mergeCell ref="N8:N12"/>
    <mergeCell ref="N3:N6"/>
    <mergeCell ref="L3:L6"/>
    <mergeCell ref="M3:M6"/>
    <mergeCell ref="I41:I43"/>
    <mergeCell ref="J41:J43"/>
    <mergeCell ref="L41:L43"/>
    <mergeCell ref="M41:M43"/>
    <mergeCell ref="K3:K6"/>
    <mergeCell ref="K41:K43"/>
    <mergeCell ref="I20:I24"/>
    <mergeCell ref="J20:J24"/>
    <mergeCell ref="K20:K24"/>
    <mergeCell ref="I34:I35"/>
    <mergeCell ref="J34:J35"/>
    <mergeCell ref="K34:K35"/>
    <mergeCell ref="P3:P6"/>
    <mergeCell ref="O3:O6"/>
    <mergeCell ref="O8:O12"/>
    <mergeCell ref="Q8:Q12"/>
    <mergeCell ref="P8:P12"/>
    <mergeCell ref="P41:P43"/>
    <mergeCell ref="Q3:Q6"/>
    <mergeCell ref="Q41:Q43"/>
    <mergeCell ref="M20:M24"/>
    <mergeCell ref="L34:L35"/>
    <mergeCell ref="M34:M35"/>
    <mergeCell ref="N20:N24"/>
    <mergeCell ref="O20:O24"/>
    <mergeCell ref="Q34:Q35"/>
    <mergeCell ref="N34:N35"/>
    <mergeCell ref="O34:O35"/>
    <mergeCell ref="P20:P24"/>
    <mergeCell ref="Q20:Q24"/>
    <mergeCell ref="P34:P35"/>
    <mergeCell ref="I53:J53"/>
    <mergeCell ref="I8:I12"/>
    <mergeCell ref="J8:J12"/>
    <mergeCell ref="K8:K12"/>
    <mergeCell ref="L8:L12"/>
    <mergeCell ref="M8:M12"/>
    <mergeCell ref="L20:L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2016-06-28T12:53:23Z</dcterms:modified>
  <cp:category/>
  <cp:version/>
  <cp:contentType/>
  <cp:contentStatus/>
</cp:coreProperties>
</file>