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Beohem-3" sheetId="1" r:id="rId1"/>
    <sheet name="Obrazac KVI" sheetId="2" r:id="rId2"/>
  </sheets>
  <definedNames>
    <definedName name="_xlnm.Print_Area" localSheetId="0">'Beohem-3'!$A$1:$M$13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<sst xmlns="http://schemas.openxmlformats.org/spreadsheetml/2006/main" count="80" uniqueCount="73">
  <si>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</si>
  <si>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</si>
  <si>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</si>
  <si>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</si>
  <si>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</si>
  <si>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</si>
  <si>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</si>
  <si>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</si>
  <si>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</si>
  <si>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</si>
  <si>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</si>
  <si>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rastvor za infuziju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</si>
  <si>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</si>
  <si>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</si>
  <si>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</si>
  <si>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</si>
  <si>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</si>
  <si>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</si>
  <si>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</si>
  <si>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</si>
  <si>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</si>
  <si>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</si>
  <si>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</si>
  <si>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</si>
  <si>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</si>
  <si>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</si>
  <si>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</si>
  <si>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</si>
  <si>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</si>
  <si>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</si>
  <si>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</si>
  <si>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</si>
  <si>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</si>
  <si>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</si>
  <si>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</si>
  <si>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</si>
  <si>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</si>
  <si>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</si>
  <si>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</si>
  <si>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</si>
  <si>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</si>
  <si>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</si>
  <si>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БРОЈ ПОНУДА ПО ПАРТИЈИ</t>
  </si>
  <si>
    <t>Лекови са Листе Б и Листе Д Листе лекова</t>
  </si>
  <si>
    <t>albumin, humani 5%, 100 ml</t>
  </si>
  <si>
    <t>0179001</t>
  </si>
  <si>
    <t>Albunorm™ 5%</t>
  </si>
  <si>
    <t>100 ml (50 g/l)</t>
  </si>
  <si>
    <t>albumin, humani 5%, 250 ml</t>
  </si>
  <si>
    <t>bočica staklena</t>
  </si>
  <si>
    <t>250 ml (50 g/L)</t>
  </si>
  <si>
    <t>bočica/bočica staklena</t>
  </si>
  <si>
    <t>albumin, humani 5%, 500 ml</t>
  </si>
  <si>
    <t>500 ml (50 g/l)</t>
  </si>
  <si>
    <t>albumin, humani 20%, 50 ml</t>
  </si>
  <si>
    <t>Albunorm™ 20%</t>
  </si>
  <si>
    <t>50 ml (200 g/l)</t>
  </si>
  <si>
    <t>kesa/bočica/ bočica staklena</t>
  </si>
  <si>
    <t>albumin, humani 20%, 100 ml</t>
  </si>
  <si>
    <t xml:space="preserve"> 100 ml (200 g/l)</t>
  </si>
  <si>
    <t>kesa/bočica staklena</t>
  </si>
  <si>
    <t>Octapharma produktionsgesellschaft Deutschland MBH, Nemačka; Octapharma AB, Švedska; Octapharma S.A.S., Francuska,;Octapharma pharmazeutika produktionsges.M.B.H., Austrija</t>
  </si>
  <si>
    <t>Octapharma pharmazeutika produktionsges.M.B.H., Austrija; Octapharma produktionsgesellschaft Deutschland MBH, Nemačka; Octapharma AB, Švedska; Octapharma S.A.S., Francuska, Octapharma pharmazeutika produktionsges.M.B.H., Austrija</t>
  </si>
  <si>
    <t>0179350 0179002</t>
  </si>
  <si>
    <t>Human albumin Octapharma 5%; Albunorm™ 5%</t>
  </si>
  <si>
    <t>0179000</t>
  </si>
  <si>
    <t>Octapharma produktionsgesellschaft Deutschland MBH, Nemačka, Octapharma AB, Švedska; Octapharma S.A.S., Francuska; Octapharma pharmazeutika produktionsges.M.B.H., Austrija</t>
  </si>
  <si>
    <t>0179360 0179351 0179003 0179190 0179315</t>
  </si>
  <si>
    <t>Albiomin 20%; Human albumin Octapharma 20%; Albunorm™ 20%; Human Albumin 20% Behring, malo soli; Human Albumin 20% Baxter</t>
  </si>
  <si>
    <t xml:space="preserve">Biotest pharma GMBH, Nemačka; Octapharma pharmazeutika produktionsges.M.B.H., Austrija; Octapharma produktionsgesellschaft Deutschland MBH, Nemačka; Octapharma AB, Švedska; Octapharma S.A.S., Francuska; Octapharma S.A.S., Francuska; Octapharma pharmazeutika produktionsges.M.B.H., Austrija; CSL Behring GMBH, Nemačka; Baxter A.G., Austrija </t>
  </si>
  <si>
    <t>0179004</t>
  </si>
  <si>
    <t>Назив добављача:  Beohem-3  d.o.o.</t>
  </si>
  <si>
    <t>Beohem-3  d.o.o.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</si>
</sst>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8.421875" style="0" customWidth="1"/>
    <col min="2" max="2" width="15.421875" style="0" customWidth="1"/>
    <col min="3" max="3" width="9.8515625" style="0" customWidth="1"/>
    <col min="4" max="4" width="15.140625" style="0" customWidth="1"/>
    <col min="5" max="5" width="34.5742187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19" ht="1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4"/>
      <c r="O2" s="24"/>
      <c r="P2" s="24"/>
      <c r="Q2" s="24"/>
      <c r="R2" s="24"/>
      <c r="S2" s="24"/>
    </row>
    <row r="3" spans="1:19" s="23" customFormat="1" ht="15">
      <c r="A3" s="21"/>
      <c r="B3" s="21"/>
      <c r="C3" s="22"/>
      <c r="D3" s="21"/>
      <c r="E3" s="39" t="s">
        <v>71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s="1" customFormat="1" ht="15">
      <c r="B4" s="24"/>
      <c r="C4" s="24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5" s="1" customFormat="1" ht="48">
      <c r="A5" s="32" t="s">
        <v>0</v>
      </c>
      <c r="B5" s="32" t="s">
        <v>1</v>
      </c>
      <c r="C5" s="33" t="s">
        <v>38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4" t="s">
        <v>7</v>
      </c>
      <c r="J5" s="34" t="s">
        <v>36</v>
      </c>
      <c r="K5" s="35" t="s">
        <v>8</v>
      </c>
      <c r="L5" s="34" t="s">
        <v>37</v>
      </c>
      <c r="M5" s="34" t="s">
        <v>9</v>
      </c>
      <c r="N5" s="34" t="s">
        <v>42</v>
      </c>
      <c r="O5"/>
    </row>
    <row r="6" spans="1:14" s="1" customFormat="1" ht="72">
      <c r="A6" s="26">
        <v>55</v>
      </c>
      <c r="B6" s="26" t="s">
        <v>44</v>
      </c>
      <c r="C6" s="27" t="s">
        <v>45</v>
      </c>
      <c r="D6" s="26" t="s">
        <v>46</v>
      </c>
      <c r="E6" s="26" t="s">
        <v>61</v>
      </c>
      <c r="F6" s="26" t="s">
        <v>11</v>
      </c>
      <c r="G6" s="26" t="s">
        <v>47</v>
      </c>
      <c r="H6" s="26" t="s">
        <v>49</v>
      </c>
      <c r="I6" s="31"/>
      <c r="J6" s="36">
        <v>1975.3</v>
      </c>
      <c r="K6" s="25">
        <v>1916</v>
      </c>
      <c r="L6" s="36">
        <f>I6*J6</f>
        <v>0</v>
      </c>
      <c r="M6" s="38">
        <f>I6*K6</f>
        <v>0</v>
      </c>
      <c r="N6" s="31">
        <v>1</v>
      </c>
    </row>
    <row r="7" spans="1:14" s="1" customFormat="1" ht="96">
      <c r="A7" s="26">
        <v>56</v>
      </c>
      <c r="B7" s="26" t="s">
        <v>48</v>
      </c>
      <c r="C7" s="27" t="s">
        <v>63</v>
      </c>
      <c r="D7" s="26" t="s">
        <v>64</v>
      </c>
      <c r="E7" s="26" t="s">
        <v>62</v>
      </c>
      <c r="F7" s="26" t="s">
        <v>11</v>
      </c>
      <c r="G7" s="26" t="s">
        <v>50</v>
      </c>
      <c r="H7" s="26" t="s">
        <v>51</v>
      </c>
      <c r="I7" s="31"/>
      <c r="J7" s="36">
        <v>4906.8</v>
      </c>
      <c r="K7" s="25">
        <v>4759.6</v>
      </c>
      <c r="L7" s="36">
        <f>I7*J7</f>
        <v>0</v>
      </c>
      <c r="M7" s="38">
        <f>I7*K7</f>
        <v>0</v>
      </c>
      <c r="N7" s="31">
        <v>1</v>
      </c>
    </row>
    <row r="8" spans="1:14" s="1" customFormat="1" ht="72">
      <c r="A8" s="26">
        <v>57</v>
      </c>
      <c r="B8" s="26" t="s">
        <v>52</v>
      </c>
      <c r="C8" s="27" t="s">
        <v>65</v>
      </c>
      <c r="D8" s="26" t="s">
        <v>46</v>
      </c>
      <c r="E8" s="26" t="s">
        <v>66</v>
      </c>
      <c r="F8" s="26" t="s">
        <v>11</v>
      </c>
      <c r="G8" s="26" t="s">
        <v>53</v>
      </c>
      <c r="H8" s="26" t="s">
        <v>49</v>
      </c>
      <c r="I8" s="31"/>
      <c r="J8" s="36">
        <v>9846.4</v>
      </c>
      <c r="K8" s="25">
        <v>9551</v>
      </c>
      <c r="L8" s="36">
        <f>I8*J8</f>
        <v>0</v>
      </c>
      <c r="M8" s="38">
        <f>I8*K8</f>
        <v>0</v>
      </c>
      <c r="N8" s="31">
        <v>1</v>
      </c>
    </row>
    <row r="9" spans="1:14" s="1" customFormat="1" ht="132">
      <c r="A9" s="26">
        <v>58</v>
      </c>
      <c r="B9" s="26" t="s">
        <v>54</v>
      </c>
      <c r="C9" s="27" t="s">
        <v>67</v>
      </c>
      <c r="D9" s="26" t="s">
        <v>68</v>
      </c>
      <c r="E9" s="26" t="s">
        <v>69</v>
      </c>
      <c r="F9" s="26" t="s">
        <v>11</v>
      </c>
      <c r="G9" s="26" t="s">
        <v>56</v>
      </c>
      <c r="H9" s="26" t="s">
        <v>57</v>
      </c>
      <c r="I9" s="31"/>
      <c r="J9" s="36">
        <v>3705.2999999999997</v>
      </c>
      <c r="K9" s="25">
        <v>3557</v>
      </c>
      <c r="L9" s="36">
        <f>I9*J9</f>
        <v>0</v>
      </c>
      <c r="M9" s="38">
        <f>I9*K9</f>
        <v>0</v>
      </c>
      <c r="N9" s="31">
        <v>1</v>
      </c>
    </row>
    <row r="10" spans="1:14" s="1" customFormat="1" ht="72">
      <c r="A10" s="26">
        <v>59</v>
      </c>
      <c r="B10" s="26" t="s">
        <v>58</v>
      </c>
      <c r="C10" s="27" t="s">
        <v>70</v>
      </c>
      <c r="D10" s="26" t="s">
        <v>55</v>
      </c>
      <c r="E10" s="26" t="s">
        <v>61</v>
      </c>
      <c r="F10" s="26" t="s">
        <v>11</v>
      </c>
      <c r="G10" s="26" t="s">
        <v>59</v>
      </c>
      <c r="H10" s="26" t="s">
        <v>60</v>
      </c>
      <c r="I10" s="31"/>
      <c r="J10" s="36">
        <v>7410.599999999999</v>
      </c>
      <c r="K10" s="25">
        <v>7188.3</v>
      </c>
      <c r="L10" s="36">
        <f>I10*J10</f>
        <v>0</v>
      </c>
      <c r="M10" s="38">
        <f>I10*K10</f>
        <v>0</v>
      </c>
      <c r="N10" s="31">
        <v>1</v>
      </c>
    </row>
    <row r="11" spans="1:14" s="1" customFormat="1" ht="15.75" customHeight="1">
      <c r="A11" s="40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28"/>
      <c r="M11" s="28">
        <f>SUM(M6:M10)</f>
        <v>0</v>
      </c>
      <c r="N11" s="37">
        <v>0.1</v>
      </c>
    </row>
    <row r="12" spans="1:14" ht="15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29"/>
      <c r="M12" s="29">
        <f>M11*N11</f>
        <v>0</v>
      </c>
      <c r="N12" s="2"/>
    </row>
    <row r="13" spans="1:14" ht="15.75" customHeight="1">
      <c r="A13" s="41" t="s">
        <v>40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9"/>
      <c r="M13" s="29">
        <f>M11+M12</f>
        <v>0</v>
      </c>
      <c r="N13" s="2"/>
    </row>
    <row r="15" ht="15" customHeight="1"/>
    <row r="19" ht="19.5" customHeight="1"/>
    <row r="27" ht="15" customHeight="1"/>
  </sheetData>
  <sheetProtection/>
  <mergeCells count="4">
    <mergeCell ref="A11:K11"/>
    <mergeCell ref="A13:K13"/>
    <mergeCell ref="A12:K12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12</v>
      </c>
      <c r="C2" s="3"/>
      <c r="D2" s="3"/>
      <c r="E2" s="4" t="s">
        <v>72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13</v>
      </c>
      <c r="C5" s="7" t="s">
        <v>41</v>
      </c>
      <c r="D5" s="5"/>
      <c r="E5" s="8" t="s">
        <v>14</v>
      </c>
      <c r="F5" s="9" t="s">
        <v>15</v>
      </c>
      <c r="G5" s="10" t="s">
        <v>16</v>
      </c>
    </row>
    <row r="6" spans="2:7" ht="15.75" thickBot="1">
      <c r="B6" s="11"/>
      <c r="C6" s="12"/>
      <c r="D6" s="5"/>
      <c r="E6" s="13">
        <f>SUM('Beohem-3'!L6:L10)</f>
        <v>0</v>
      </c>
      <c r="F6" s="13">
        <f>SUM('Beohem-3'!M6:M10)</f>
        <v>0</v>
      </c>
      <c r="G6" s="14">
        <f>F6*1.1</f>
        <v>0</v>
      </c>
    </row>
    <row r="7" spans="2:7" ht="24.75" thickBot="1">
      <c r="B7" s="6" t="s">
        <v>17</v>
      </c>
      <c r="C7" s="15" t="s">
        <v>18</v>
      </c>
      <c r="D7" s="5"/>
      <c r="E7" s="43" t="s">
        <v>19</v>
      </c>
      <c r="F7" s="44"/>
      <c r="G7" s="45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20</v>
      </c>
      <c r="C9" s="15" t="s">
        <v>21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22</v>
      </c>
      <c r="C11" s="15" t="s">
        <v>23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24</v>
      </c>
      <c r="C13" s="15" t="s">
        <v>25</v>
      </c>
      <c r="D13" s="5"/>
      <c r="E13" s="19" t="s">
        <v>26</v>
      </c>
      <c r="F13" s="20">
        <f>SUBTOTAL(101,'Beohem-3'!N6:N10)</f>
        <v>1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27</v>
      </c>
      <c r="C15" s="7" t="s">
        <v>28</v>
      </c>
      <c r="D15" s="5"/>
      <c r="E15" s="19" t="s">
        <v>29</v>
      </c>
      <c r="F15" s="15" t="s">
        <v>30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31</v>
      </c>
      <c r="C17" s="7" t="s">
        <v>43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32</v>
      </c>
      <c r="C19" s="7" t="s">
        <v>33</v>
      </c>
    </row>
    <row r="20" spans="2:3" ht="15">
      <c r="B20" s="11"/>
      <c r="C20" s="12"/>
    </row>
    <row r="21" spans="2:3" ht="15">
      <c r="B21" s="6" t="s">
        <v>34</v>
      </c>
      <c r="C21" s="30">
        <v>33600000</v>
      </c>
    </row>
    <row r="35" ht="15">
      <c r="B35" s="2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2016-09-02T13:09:09Z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