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Farmalogist d.o.o." sheetId="1" r:id="rId1"/>
    <sheet name="Obrazac KVI" sheetId="2" r:id="rId2"/>
  </sheets>
  <definedNames>
    <definedName name="_xlnm.Print_Area" localSheetId="0">'Farmalogist d.o.o.'!$A$1:$M$103</definedName>
  </definedNames>
  <calcPr fullCalcOnLoad="1"/>
</workbook>
</file>

<file path=xl/sharedStrings.xml><?xml version="1.0" encoding="utf-8"?>
<sst xmlns="http://schemas.openxmlformats.org/spreadsheetml/2006/main" count="704" uniqueCount="484">
  <si>
    <t>ПАРТИЈА</t>
  </si>
  <si>
    <t>ПРЕДМЕТ НАБАВКЕ</t>
  </si>
  <si>
    <t>ЗАШТИЋЕНИ НАЗИВ ПОНУЂЕНОГ ДОБРА</t>
  </si>
  <si>
    <t>ПРОИЗВОЂАЧ</t>
  </si>
  <si>
    <t>ЈАЧИНА ЛЕКА</t>
  </si>
  <si>
    <t>ЈЕДИНИЦА МЕРЕ</t>
  </si>
  <si>
    <t>УКУПНА ЦЕНА БЕЗ ПДВ-А</t>
  </si>
  <si>
    <t>ИЗНОС ПДВ-А</t>
  </si>
  <si>
    <t>Dr Falk Pharma GmbH</t>
  </si>
  <si>
    <t>rektalna suspenzija</t>
  </si>
  <si>
    <t>bočica</t>
  </si>
  <si>
    <t>vitamini B-kompleksa (tiamin, riboflavin, piridoksin, nikotinamid, kalcijum-pantotenat, cijanokobalamin)</t>
  </si>
  <si>
    <t>Galenika a.d.</t>
  </si>
  <si>
    <t>ampula</t>
  </si>
  <si>
    <t>injekcija</t>
  </si>
  <si>
    <t>500 mg/5 ml</t>
  </si>
  <si>
    <t>50 mg/2 ml</t>
  </si>
  <si>
    <t>75 mg</t>
  </si>
  <si>
    <t>film tableta</t>
  </si>
  <si>
    <t>tableta</t>
  </si>
  <si>
    <t>rastvor za injekciju</t>
  </si>
  <si>
    <t>hidroksokobalamin</t>
  </si>
  <si>
    <t>2500 mcg/2 ml</t>
  </si>
  <si>
    <t>Sanofi Winthrop Industrie</t>
  </si>
  <si>
    <t>prašak za rastvor za infuziju</t>
  </si>
  <si>
    <t>bočica staklena</t>
  </si>
  <si>
    <t>Gedeon Richter PLC</t>
  </si>
  <si>
    <t>100 mg</t>
  </si>
  <si>
    <t>400 mg</t>
  </si>
  <si>
    <t>100 mg/2 ml</t>
  </si>
  <si>
    <t>lidokain, adrenalin (epinefrin)</t>
  </si>
  <si>
    <t>Alkaloid a.d.</t>
  </si>
  <si>
    <t>20 mg/ml</t>
  </si>
  <si>
    <t>Sanofi-Aventis Deutschland GmbH</t>
  </si>
  <si>
    <t>oralni rastvor</t>
  </si>
  <si>
    <t>boca</t>
  </si>
  <si>
    <t>Pliva Hrvatska d.o.o.</t>
  </si>
  <si>
    <t>20 mg/2 ml</t>
  </si>
  <si>
    <t>protamin</t>
  </si>
  <si>
    <t>50 mg/5 ml</t>
  </si>
  <si>
    <t>ПРИЛОГ 1 УГОВОРА - СПЕЦИФИКАЦИЈА ЛЕКОВА СА ЦЕНАМА</t>
  </si>
  <si>
    <t>Назив добављача: Farmalogist d.o.o.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</si>
  <si>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</si>
  <si>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</si>
  <si>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</si>
  <si>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</si>
  <si>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</si>
  <si>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</si>
  <si>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</si>
  <si>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</si>
  <si>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</si>
  <si>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</si>
  <si>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</si>
  <si>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</si>
  <si>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</si>
  <si>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</si>
  <si>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</si>
  <si>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</si>
  <si>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</si>
  <si>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</si>
  <si>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</si>
  <si>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</si>
  <si>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</si>
  <si>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</si>
  <si>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</si>
  <si>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Farmalogist  d.o.o.</t>
  </si>
  <si>
    <t>ЈЕДИНИЧНА ЦЕНА</t>
  </si>
  <si>
    <t>ПРОЦЕЊЕНА ЈЕДИНИЧНА ЦЕНА</t>
  </si>
  <si>
    <t>КОЛИЧИНА</t>
  </si>
  <si>
    <t>ПРОЦЕЊЕНА УКУПНА ЦЕНА БЕЗ ПДВ-А</t>
  </si>
  <si>
    <t>ФАРМАЦЕУТСКИ ОБЛИК</t>
  </si>
  <si>
    <t>ЈКЛ</t>
  </si>
  <si>
    <t>УКУПНА ВРЕДНОСТ БЕЗ ПДВ-А</t>
  </si>
  <si>
    <t>УКУПНА ВРЕДНОСТ СА ПДВ-ОМ</t>
  </si>
  <si>
    <t>0052184</t>
  </si>
  <si>
    <t>0051845</t>
  </si>
  <si>
    <t>0051351</t>
  </si>
  <si>
    <t>0051560</t>
  </si>
  <si>
    <t>0101355</t>
  </si>
  <si>
    <t>0047140</t>
  </si>
  <si>
    <t>0081540</t>
  </si>
  <si>
    <t>0087854</t>
  </si>
  <si>
    <t>0087018</t>
  </si>
  <si>
    <t>0058334</t>
  </si>
  <si>
    <t>0180030</t>
  </si>
  <si>
    <t>1162531 1162512</t>
  </si>
  <si>
    <t>omeprazol  40 mg</t>
  </si>
  <si>
    <t>pantoprazol 40 mg</t>
  </si>
  <si>
    <t>hioscin-butilbromid 20 mg</t>
  </si>
  <si>
    <t>metoklopramid 10 mg</t>
  </si>
  <si>
    <t>granisetron 1 mg</t>
  </si>
  <si>
    <t>ornitinaspartat 5 g</t>
  </si>
  <si>
    <t>mesalazin 4 g</t>
  </si>
  <si>
    <t>tiamin  100 mg</t>
  </si>
  <si>
    <t>askorbinska kiselina 500 mg</t>
  </si>
  <si>
    <t>piridoksin (vitamin B6) 50 mg</t>
  </si>
  <si>
    <t>heparin 5000 i.j./1 ml</t>
  </si>
  <si>
    <t>heparin / heparin-natrijum 25000 i.j./5 ml</t>
  </si>
  <si>
    <t>dalteparin-natrijum 10000 i.j.</t>
  </si>
  <si>
    <t>enoksaparin 2000 i.j.</t>
  </si>
  <si>
    <t>enoksaparin 4000 i.j.</t>
  </si>
  <si>
    <t>enoksaparin 6000 i.j.</t>
  </si>
  <si>
    <t>enoksaparin 8000 i.j.</t>
  </si>
  <si>
    <t>traneksaminska kiselina 500 mg</t>
  </si>
  <si>
    <t>amjodaron 150 mg</t>
  </si>
  <si>
    <t>epinefrin (adrenalin) 1 mg/ml</t>
  </si>
  <si>
    <t>furosemid 20 mg</t>
  </si>
  <si>
    <t>nimodipin 10 mg</t>
  </si>
  <si>
    <t>verapamil 5 mg</t>
  </si>
  <si>
    <t>dinoproston (PGE2) 3 g, endocervikalni gel</t>
  </si>
  <si>
    <t>dinoproston (PGE2) 3 mg, vaginalna tableta</t>
  </si>
  <si>
    <t>karboprost (PGM15) 0,25 mg</t>
  </si>
  <si>
    <t>fenoterol 0,5 mg</t>
  </si>
  <si>
    <t>testosteron enantat 250 mg</t>
  </si>
  <si>
    <t>hidroksiprogesteron 250 mg</t>
  </si>
  <si>
    <t>deksametazon 4 mg</t>
  </si>
  <si>
    <t>metilprednizolon depo 40 mg</t>
  </si>
  <si>
    <t>tigeciklin 50 mg</t>
  </si>
  <si>
    <t>ampicilin 1 g</t>
  </si>
  <si>
    <t>amoksicilin, klavulanska kiselina 1000 mg+ 200 mg</t>
  </si>
  <si>
    <t>cefuroksim 750 mg</t>
  </si>
  <si>
    <t>cefuroksim 1500 mg</t>
  </si>
  <si>
    <t>cefotaksim 1 g</t>
  </si>
  <si>
    <t>cefepim 1000 mg</t>
  </si>
  <si>
    <t>meropenem 500 mg</t>
  </si>
  <si>
    <t>meropenem 1000 mg</t>
  </si>
  <si>
    <t>azitromicin 500 mg</t>
  </si>
  <si>
    <t>gentamicin 40 mg</t>
  </si>
  <si>
    <t>gentamicin 80 mg</t>
  </si>
  <si>
    <t>gentamicin 120 mg</t>
  </si>
  <si>
    <t>amikacin 100 mg</t>
  </si>
  <si>
    <t>levofloksacin 500 mg</t>
  </si>
  <si>
    <t>vankomicin 500 mg</t>
  </si>
  <si>
    <t>teikoplanin 200 mg</t>
  </si>
  <si>
    <t>teikoplanin 400 mg</t>
  </si>
  <si>
    <t>kolistimetat-natrijum 1 Mi.j.</t>
  </si>
  <si>
    <t>flukonazol 200 mg</t>
  </si>
  <si>
    <t>vorikonazol tbl 200 mg</t>
  </si>
  <si>
    <t>tetanus imunoglobulin, humani 250 i.j.</t>
  </si>
  <si>
    <t>filgrastim 30 Mj.</t>
  </si>
  <si>
    <t>filgrastim 48 Mj.</t>
  </si>
  <si>
    <t>diklofenak tbl 50 mg</t>
  </si>
  <si>
    <t>diklofenak tbl/kaps 75 mg</t>
  </si>
  <si>
    <t>diklofenak tbl 100 mg</t>
  </si>
  <si>
    <t>diklofenak amp 75 mg</t>
  </si>
  <si>
    <t>aceklofenak 100 mg</t>
  </si>
  <si>
    <t>meloksikam 15 mg</t>
  </si>
  <si>
    <t>ibuprofen tbl 400 mg</t>
  </si>
  <si>
    <t>suksametonijum 100 mg</t>
  </si>
  <si>
    <t>atrakurijum besilat 25 mg</t>
  </si>
  <si>
    <t>cisatrakurijum 5 mg</t>
  </si>
  <si>
    <t>cisatrakurijum 10 mg</t>
  </si>
  <si>
    <t>ibandronska kiselina 3 mg</t>
  </si>
  <si>
    <t>remifentanil 2 mg</t>
  </si>
  <si>
    <t>lidokain 1%</t>
  </si>
  <si>
    <t>lidokain 2%</t>
  </si>
  <si>
    <t>morfin 20 mg</t>
  </si>
  <si>
    <t>petidin hidrohlorid 100 mg</t>
  </si>
  <si>
    <t>metamizol natrijum 2,5 g</t>
  </si>
  <si>
    <t>amantadin sulfat 200 mg</t>
  </si>
  <si>
    <t xml:space="preserve">ziprasidon </t>
  </si>
  <si>
    <t>diazepam 10 mg</t>
  </si>
  <si>
    <t>neostigmin metilsulfat 2,5 mg</t>
  </si>
  <si>
    <t>metadon 10 mg/ml, 100 ml i 1000 ml</t>
  </si>
  <si>
    <t>hloropiramin 20 mg</t>
  </si>
  <si>
    <t>voda za injekcije</t>
  </si>
  <si>
    <t>jopromid 300 mg/ml</t>
  </si>
  <si>
    <t>jopromid 370 mg/ml</t>
  </si>
  <si>
    <t>gadopentetska kiselina 0,5 mmol/ml 20 ml</t>
  </si>
  <si>
    <t>gadobutrol 1 mmol/ml 7,5 ml i 30 ml</t>
  </si>
  <si>
    <t>gadoksetinska kiselina</t>
  </si>
  <si>
    <t>0122120</t>
  </si>
  <si>
    <t>Omeprol</t>
  </si>
  <si>
    <t>Sofarimex-Industria Quimica E Farmaceutica S.A.</t>
  </si>
  <si>
    <t>40 mg</t>
  </si>
  <si>
    <t>0122927 0122751</t>
  </si>
  <si>
    <t>Nolpaza; Controloc i.v.</t>
  </si>
  <si>
    <t>Laboratorios Alcala Farma S.L.; Krka Tovarna Zdravil d.d.; Takeda GmbH</t>
  </si>
  <si>
    <t>prašak za rastvor za injekciju</t>
  </si>
  <si>
    <t>0123140</t>
  </si>
  <si>
    <t>Buscopan</t>
  </si>
  <si>
    <t>Boehringer Ingelheim Espana S.A.</t>
  </si>
  <si>
    <t>20 mg/1 ml</t>
  </si>
  <si>
    <t>0124302</t>
  </si>
  <si>
    <t>Klometol</t>
  </si>
  <si>
    <t>10 mg/2 ml</t>
  </si>
  <si>
    <t>0124573</t>
  </si>
  <si>
    <t>Granisetron-Teva</t>
  </si>
  <si>
    <t>Teva Pharmaceutical Works Private Ltd. Company</t>
  </si>
  <si>
    <t>koncentrat za rastvor za injekciju/infuziju</t>
  </si>
  <si>
    <t>1 mg/1 ml</t>
  </si>
  <si>
    <t>0127452</t>
  </si>
  <si>
    <t>Hepa-Merz</t>
  </si>
  <si>
    <t>Merz Pharma GmbH</t>
  </si>
  <si>
    <t>rastvor za infuziju</t>
  </si>
  <si>
    <t>5 g/10 ml</t>
  </si>
  <si>
    <t>5129473</t>
  </si>
  <si>
    <t>Salofalk</t>
  </si>
  <si>
    <t>4 g/60 ml</t>
  </si>
  <si>
    <t>0051750</t>
  </si>
  <si>
    <t>Vitamin B1 Alkaloid</t>
  </si>
  <si>
    <t xml:space="preserve">Alkaloid a.d. </t>
  </si>
  <si>
    <t>100 mg/1 ml</t>
  </si>
  <si>
    <t>Beviplex</t>
  </si>
  <si>
    <t xml:space="preserve">liofilizat za rastvor za injekciju </t>
  </si>
  <si>
    <t>40 mg + 4 mg + 8 mg + 100 mg + 10 mg + 0,004 mg</t>
  </si>
  <si>
    <t>Vitamin C</t>
  </si>
  <si>
    <t>Galenika a.d. Beograd</t>
  </si>
  <si>
    <t>Bedoxin</t>
  </si>
  <si>
    <t>0062036</t>
  </si>
  <si>
    <t>Heparin</t>
  </si>
  <si>
    <t>5000 i.j./1 ml</t>
  </si>
  <si>
    <t>0062037</t>
  </si>
  <si>
    <t>25000 i.j./5 ml</t>
  </si>
  <si>
    <t>0062212</t>
  </si>
  <si>
    <t>Fragmin</t>
  </si>
  <si>
    <t>Pfizer Manufacturing Belgium NV</t>
  </si>
  <si>
    <t>rastvor za injekciju/infuziju</t>
  </si>
  <si>
    <t>10000 i.j./1 ml</t>
  </si>
  <si>
    <t>injekcioni špric</t>
  </si>
  <si>
    <t>0062205</t>
  </si>
  <si>
    <t>Clexane</t>
  </si>
  <si>
    <t>Sanofi Winthrop Industrie; Chinoin Pharmaceutical Chemical Works Co.Ltd.</t>
  </si>
  <si>
    <t>2000 i.j./0,2 ml</t>
  </si>
  <si>
    <t>0062206</t>
  </si>
  <si>
    <t>4000 i.j./0,4 ml</t>
  </si>
  <si>
    <t>0062207</t>
  </si>
  <si>
    <t>6000 i.j./0,6 ml</t>
  </si>
  <si>
    <t>0062208</t>
  </si>
  <si>
    <t>8000 i.j./0,8 ml</t>
  </si>
  <si>
    <t>0065040</t>
  </si>
  <si>
    <t>Tranexamic Medochemie</t>
  </si>
  <si>
    <t>Medochemie Ltd.</t>
  </si>
  <si>
    <t>OHB12</t>
  </si>
  <si>
    <t>Cordarone</t>
  </si>
  <si>
    <t>150 mg/3 ml</t>
  </si>
  <si>
    <t>N003914</t>
  </si>
  <si>
    <t>ADRENALINE</t>
  </si>
  <si>
    <t>DEMO SA Pharmaceutical Industrie</t>
  </si>
  <si>
    <t>1 mg/ml</t>
  </si>
  <si>
    <t>0400142</t>
  </si>
  <si>
    <t>Lasix</t>
  </si>
  <si>
    <t>Sanofi-Aventis Deutschland GmBh</t>
  </si>
  <si>
    <t>0402102</t>
  </si>
  <si>
    <t>Nimotop S</t>
  </si>
  <si>
    <t>Bayer Pharma AG</t>
  </si>
  <si>
    <t>10mg/50 ml</t>
  </si>
  <si>
    <t>0402721</t>
  </si>
  <si>
    <t>Verapamil Alkaloid</t>
  </si>
  <si>
    <t>5 mg/2 ml</t>
  </si>
  <si>
    <t>4143125</t>
  </si>
  <si>
    <t>Prepidil</t>
  </si>
  <si>
    <t>endocervikalni gel</t>
  </si>
  <si>
    <t>0,5 mg/3 g</t>
  </si>
  <si>
    <t>6143120</t>
  </si>
  <si>
    <t>Prostin E2</t>
  </si>
  <si>
    <t>Sanico N.V.</t>
  </si>
  <si>
    <t>vaginalna tableta</t>
  </si>
  <si>
    <t xml:space="preserve"> 3 mg</t>
  </si>
  <si>
    <t>0143043</t>
  </si>
  <si>
    <t>Prostin 15M</t>
  </si>
  <si>
    <t>0,25 mg/ml</t>
  </si>
  <si>
    <t>0142102</t>
  </si>
  <si>
    <t>Partusisten</t>
  </si>
  <si>
    <t>koncentrat za rastvor za infuziju</t>
  </si>
  <si>
    <t>0.5 mg/10 ml</t>
  </si>
  <si>
    <t>0048619</t>
  </si>
  <si>
    <t>Testosteron Depo</t>
  </si>
  <si>
    <t xml:space="preserve"> 250 mg/ml</t>
  </si>
  <si>
    <t>0048468</t>
  </si>
  <si>
    <t>Progesteron Depo</t>
  </si>
  <si>
    <t>250 mg/ml</t>
  </si>
  <si>
    <t>Dexason</t>
  </si>
  <si>
    <t>4 mg/ml</t>
  </si>
  <si>
    <t>0047212</t>
  </si>
  <si>
    <t>Lemod - Depo</t>
  </si>
  <si>
    <t>Hemofarm a.d.</t>
  </si>
  <si>
    <t>suspenzija za injekciju</t>
  </si>
  <si>
    <t>40 mg/1 ml</t>
  </si>
  <si>
    <t>0029781</t>
  </si>
  <si>
    <t>Tygacil</t>
  </si>
  <si>
    <t>Wyeth Pharmaceuticals; Wyeth Lederle S.r.l.</t>
  </si>
  <si>
    <t>50 mg</t>
  </si>
  <si>
    <t>0021108 0021109</t>
  </si>
  <si>
    <t>Pamecil; Pamecil</t>
  </si>
  <si>
    <t>Medochemie Ltd (Factory B); Medochemie Ltd (Factory B)</t>
  </si>
  <si>
    <t>prašak za rastvor za injekciju/infuziju</t>
  </si>
  <si>
    <t>1 g</t>
  </si>
  <si>
    <t>0021565 0021650</t>
  </si>
  <si>
    <t>Amoksiklav; Medoclav</t>
  </si>
  <si>
    <t>Sandoz GMBH; Medochemie Ltd.</t>
  </si>
  <si>
    <t>1000 mg+ 200 mg</t>
  </si>
  <si>
    <t>0321955 0321027</t>
  </si>
  <si>
    <t>Cefuroxim Medochemie; Nilacef</t>
  </si>
  <si>
    <t>Medochemie Ltd.; GlaxoSmithKline Manufacturing S.P.A.</t>
  </si>
  <si>
    <t>750 mg</t>
  </si>
  <si>
    <t>0321874 0321026</t>
  </si>
  <si>
    <t>1500 mg</t>
  </si>
  <si>
    <t>0321983 0321984</t>
  </si>
  <si>
    <t>Cefotaxim Medochemie; Cefotaxim Medochemie</t>
  </si>
  <si>
    <t>Medochemie Ltd (Factory C); Medochemie Ltd (Factory C)</t>
  </si>
  <si>
    <t>0321914 0321630</t>
  </si>
  <si>
    <t>Maxicef; Cefim</t>
  </si>
  <si>
    <t>Galenika a.d.; Hemofarm a.d.</t>
  </si>
  <si>
    <t>1000 mg</t>
  </si>
  <si>
    <t>0029755 0029701</t>
  </si>
  <si>
    <t>Itanem; ARCHIFAR</t>
  </si>
  <si>
    <t>Galenika a.d.; Medochemie Ltd (Factory C)</t>
  </si>
  <si>
    <t>500 mg</t>
  </si>
  <si>
    <t>0029756 0029700 0029754</t>
  </si>
  <si>
    <t>Itanem; ARCHIFAR; Merocid</t>
  </si>
  <si>
    <t>Galenika a.d.; Medochemie Ltd (Factory C); PharmaSwiss d.o.o.</t>
  </si>
  <si>
    <t>0325484</t>
  </si>
  <si>
    <t>Hemomycin</t>
  </si>
  <si>
    <t>0024420</t>
  </si>
  <si>
    <t>Gentamicin</t>
  </si>
  <si>
    <t>Zdravlje a.d.</t>
  </si>
  <si>
    <t>40 mg/2 ml</t>
  </si>
  <si>
    <t>0024552 0024580</t>
  </si>
  <si>
    <t>Gentamicin; Gentamicin</t>
  </si>
  <si>
    <t>80 mg/2 ml</t>
  </si>
  <si>
    <t>0024553 0024582</t>
  </si>
  <si>
    <t>120 mg/2 ml</t>
  </si>
  <si>
    <t>0024282</t>
  </si>
  <si>
    <t>Amikacin</t>
  </si>
  <si>
    <t xml:space="preserve"> 100 mg/2 ml</t>
  </si>
  <si>
    <t>0329200 0329103 0329081 0329070</t>
  </si>
  <si>
    <t>Alvolamid; Levoxa; Levomax; Levalox</t>
  </si>
  <si>
    <t>Alvogen Pharma d.o.o.; Anfarm Hellas S.A.; Pharmathen S.A.; Pharmathen S.A. ; Anfarm Hellas S.A.; PharmaSwiss d.o.o.; Krka tovarna Zdravil d.d.; Anfarm Hellas S.A.; Pharmathen S.A;</t>
  </si>
  <si>
    <t>500 mg/100 ml</t>
  </si>
  <si>
    <t>kesa/boca staklena</t>
  </si>
  <si>
    <t>0029001 0029790</t>
  </si>
  <si>
    <t>Vancomycine; Vancomycin-MIP</t>
  </si>
  <si>
    <t>Xellia Pharmaceuticals Aps; Chephasaar Chem. Pharm.</t>
  </si>
  <si>
    <t>injekcija/prašak/ liofilizat za rastvor za infuziju</t>
  </si>
  <si>
    <t>0029760</t>
  </si>
  <si>
    <t>Targocid</t>
  </si>
  <si>
    <t xml:space="preserve">Sanofi-Aventis S.P.A. </t>
  </si>
  <si>
    <t xml:space="preserve"> 200 mg/3 ml</t>
  </si>
  <si>
    <t>0029761</t>
  </si>
  <si>
    <t>400 mg/3 ml</t>
  </si>
  <si>
    <t>0029768 0029767</t>
  </si>
  <si>
    <t>Colistin Alvogen; Colistin Alvogen</t>
  </si>
  <si>
    <t>Alvogen Pharma d.o.o. Xellia Pharmaceuticals APS; Alvogen Pharma d.o.o. Xellia Pharmaceuticals APS</t>
  </si>
  <si>
    <t>1.000.000 i.j.</t>
  </si>
  <si>
    <t>0327312 0327357</t>
  </si>
  <si>
    <t>Diflucan; Fluconal</t>
  </si>
  <si>
    <t>Fareva Amboise; Hemofarm a.d.</t>
  </si>
  <si>
    <t>200 mg/100 ml</t>
  </si>
  <si>
    <t>1327532</t>
  </si>
  <si>
    <t>Vfend</t>
  </si>
  <si>
    <t xml:space="preserve">R-Pharm Germany GMBH </t>
  </si>
  <si>
    <t>200 mg</t>
  </si>
  <si>
    <t>0013168</t>
  </si>
  <si>
    <t>Tetagam P</t>
  </si>
  <si>
    <t>CSL Behring GmbH</t>
  </si>
  <si>
    <t>injekcija/rastvor za injekciju u napunjenom injekcionom špricu</t>
  </si>
  <si>
    <t>250 i.j./ml</t>
  </si>
  <si>
    <t>ampula/injekcioni špric</t>
  </si>
  <si>
    <t>0069138 0069135 0069130</t>
  </si>
  <si>
    <t>Nivestim; Neupogen; Zarzio</t>
  </si>
  <si>
    <t>Hospira Enterprises B.V.; F. Hoffmann-La Roche Ltd.; Amgen Europe B.V.; Sandoz GmbH</t>
  </si>
  <si>
    <t>rastvor za injekciju/infuziju u napunjenom injekcionom špricu</t>
  </si>
  <si>
    <t>30 Mj/0,5 ml</t>
  </si>
  <si>
    <t>0069131 0069139 0069134</t>
  </si>
  <si>
    <t>Zarzio; Nivestim; Neupogen</t>
  </si>
  <si>
    <t>Sandoz GmbH; Hospira Enterprises B.V.; F. Hoffmann-La Roche Ltd.; Amgen Europe B.V.</t>
  </si>
  <si>
    <t>48 Mj.</t>
  </si>
  <si>
    <t>1162441</t>
  </si>
  <si>
    <t>Diklofen</t>
  </si>
  <si>
    <t>film tableta/gastrorezistentna tableta</t>
  </si>
  <si>
    <t>1162403</t>
  </si>
  <si>
    <t>Diklofen DUO</t>
  </si>
  <si>
    <t>tableta/kapsula</t>
  </si>
  <si>
    <t>1162402 1162442</t>
  </si>
  <si>
    <t>Diclofenac-retard; Diklofen</t>
  </si>
  <si>
    <t>Remedica Ltd; Galenika a.d.</t>
  </si>
  <si>
    <t>tableta sa modifikovanim/produženim oslobadjanjem</t>
  </si>
  <si>
    <t>0162440 0162192</t>
  </si>
  <si>
    <t>Diklofen; Diklofenak</t>
  </si>
  <si>
    <t xml:space="preserve"> 75 mg/3 ml</t>
  </si>
  <si>
    <t>1162555</t>
  </si>
  <si>
    <t>Aflamil</t>
  </si>
  <si>
    <t>blister, 20 po 100 mg</t>
  </si>
  <si>
    <t>0161022</t>
  </si>
  <si>
    <t>Movalis</t>
  </si>
  <si>
    <t>15 mg/1,5 ml</t>
  </si>
  <si>
    <t>Ibuprofen; Rapidol</t>
  </si>
  <si>
    <t>Union-Medic d.o.o. Novi Sad; PharmaSwiss d.o.o.</t>
  </si>
  <si>
    <t>0082320</t>
  </si>
  <si>
    <t>Midarine</t>
  </si>
  <si>
    <t>GlaxoSmithKline Manufacturing S.P.A.</t>
  </si>
  <si>
    <t>0082290</t>
  </si>
  <si>
    <t>Tracrium</t>
  </si>
  <si>
    <t xml:space="preserve"> 25 mg/2,5 ml</t>
  </si>
  <si>
    <t>0082410</t>
  </si>
  <si>
    <t>Nimbex</t>
  </si>
  <si>
    <t>GlaxoSmithKline Manufacturing S.P.A.; Aspen Bad Oldesloe GmbH</t>
  </si>
  <si>
    <t>5 mg/2,5 ml</t>
  </si>
  <si>
    <t>0082411</t>
  </si>
  <si>
    <t>10 mg/5 ml</t>
  </si>
  <si>
    <t>0059088</t>
  </si>
  <si>
    <t>Alvodronic</t>
  </si>
  <si>
    <t>rastvor za injekciju u napunjenom injekcionom špricu</t>
  </si>
  <si>
    <t>3mg/3ml</t>
  </si>
  <si>
    <t>0087621</t>
  </si>
  <si>
    <t>Ultiva</t>
  </si>
  <si>
    <t>Glaxo Operations UK Limited</t>
  </si>
  <si>
    <t>prašak za koncentrat za rastvor za infuziju</t>
  </si>
  <si>
    <t>2 mg/5 ml</t>
  </si>
  <si>
    <t>0081222</t>
  </si>
  <si>
    <t>Lidokain-hlorid 1%</t>
  </si>
  <si>
    <t>35 mg/3,5 ml</t>
  </si>
  <si>
    <t>0081560</t>
  </si>
  <si>
    <t>Lidokain-hlorid 2%</t>
  </si>
  <si>
    <t>Lidokain 2%-Adrenalin</t>
  </si>
  <si>
    <t>2 ml (40 mg+0,025 mg)</t>
  </si>
  <si>
    <t>Morfin hidrohlorid Alkaloid</t>
  </si>
  <si>
    <t>Dolantin</t>
  </si>
  <si>
    <t>0086431</t>
  </si>
  <si>
    <t>Novalgetol</t>
  </si>
  <si>
    <t>2,5 g/5 ml</t>
  </si>
  <si>
    <t>0085353</t>
  </si>
  <si>
    <t>PK-Merz</t>
  </si>
  <si>
    <t>Merz Pharma GmbH&amp; CO. KGaA</t>
  </si>
  <si>
    <t>200 mg/500 ml</t>
  </si>
  <si>
    <t>0070654</t>
  </si>
  <si>
    <t>Zeldox</t>
  </si>
  <si>
    <t>Fareva Amboise</t>
  </si>
  <si>
    <t>1,2 ml (20 mg/ml)</t>
  </si>
  <si>
    <t>0071123</t>
  </si>
  <si>
    <t>Bensedin</t>
  </si>
  <si>
    <t>prašak za rastvor za injekciju /infuziju</t>
  </si>
  <si>
    <t>0088065</t>
  </si>
  <si>
    <t>Neostigmine</t>
  </si>
  <si>
    <t>Cooper S.A.</t>
  </si>
  <si>
    <t>2,5 mg/ml</t>
  </si>
  <si>
    <t>2087506</t>
  </si>
  <si>
    <t>Metadon Alkaloid</t>
  </si>
  <si>
    <t>100 ml (10 mg/ml)</t>
  </si>
  <si>
    <t>ml</t>
  </si>
  <si>
    <t>2087507</t>
  </si>
  <si>
    <t>1000 ml (10 mg/ml)</t>
  </si>
  <si>
    <t>Synopen</t>
  </si>
  <si>
    <t>Protamin sulfat</t>
  </si>
  <si>
    <t>0176042</t>
  </si>
  <si>
    <t>Voda za injekcije</t>
  </si>
  <si>
    <t>5 ml</t>
  </si>
  <si>
    <t>0194292</t>
  </si>
  <si>
    <t>Ultravist 300</t>
  </si>
  <si>
    <t>50 ml (623,4 mg/ml)</t>
  </si>
  <si>
    <t>0194293</t>
  </si>
  <si>
    <t>100 ml (623,4 mg/ml)</t>
  </si>
  <si>
    <t>0194255</t>
  </si>
  <si>
    <t>Ultravist 370</t>
  </si>
  <si>
    <t>50 ml (768,86 mg/ml)</t>
  </si>
  <si>
    <t>0194258</t>
  </si>
  <si>
    <t>100 ml (768,86 mg/ml)</t>
  </si>
  <si>
    <t>0194257</t>
  </si>
  <si>
    <t>200 ml (768,86 mg/ml)</t>
  </si>
  <si>
    <t>0194259</t>
  </si>
  <si>
    <t>500 ml (768,86 mg/ml)</t>
  </si>
  <si>
    <t>0199430</t>
  </si>
  <si>
    <t>Magnevist</t>
  </si>
  <si>
    <t>20 ml (0,5mmol/ml)</t>
  </si>
  <si>
    <t>0199487</t>
  </si>
  <si>
    <t>Gadovist</t>
  </si>
  <si>
    <t>7,5 ml (1 mmol/ml)</t>
  </si>
  <si>
    <t>0199486</t>
  </si>
  <si>
    <t>30 ml (1mmol/ml)</t>
  </si>
  <si>
    <t>bočica/bočica staklena</t>
  </si>
  <si>
    <t>ampula/bočica staklena</t>
  </si>
  <si>
    <t>bočica staklena/bočica</t>
  </si>
  <si>
    <t>kesa/kontejner plastični/bočica staklena</t>
  </si>
  <si>
    <t>0199535</t>
  </si>
  <si>
    <t>prašak i rastvarač za rastvor za injekciju/infuziju</t>
  </si>
  <si>
    <t>tableta sa modifikovanim oslobađanjem/kapsula sa modifikovanim oslobađanjem, tvrda</t>
  </si>
  <si>
    <t>prašak i rastvarač za rastvor za injekciju</t>
  </si>
  <si>
    <t>10 ml (181,43 mg/ml)</t>
  </si>
  <si>
    <t>Primovist</t>
  </si>
  <si>
    <t>БРОЈ ПОНУДА ПО ПАРТИЈИ</t>
  </si>
  <si>
    <t>404-1-110/16-34</t>
  </si>
  <si>
    <t>Лекови са Листе Б и Листе Д Листе лекова</t>
  </si>
  <si>
    <t>Synthon BV;Synthon Hispania SL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</si>
</sst>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4" fontId="48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2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4" fontId="47" fillId="0" borderId="11" xfId="61" applyNumberFormat="1" applyFont="1" applyBorder="1" applyAlignment="1">
      <alignment vertical="center" wrapText="1"/>
      <protection/>
    </xf>
    <xf numFmtId="4" fontId="47" fillId="0" borderId="13" xfId="61" applyNumberFormat="1" applyFont="1" applyBorder="1" applyAlignment="1">
      <alignment vertical="center" wrapText="1"/>
      <protection/>
    </xf>
    <xf numFmtId="0" fontId="49" fillId="0" borderId="10" xfId="61" applyFont="1" applyBorder="1" applyAlignment="1">
      <alignment horizontal="center" vertical="center" wrapText="1"/>
      <protection/>
    </xf>
    <xf numFmtId="3" fontId="47" fillId="0" borderId="14" xfId="61" applyNumberFormat="1" applyFont="1" applyBorder="1" applyAlignment="1">
      <alignment vertical="center" wrapText="1"/>
      <protection/>
    </xf>
    <xf numFmtId="3" fontId="47" fillId="0" borderId="15" xfId="61" applyNumberFormat="1" applyFont="1" applyBorder="1" applyAlignment="1">
      <alignment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3" fontId="50" fillId="0" borderId="10" xfId="61" applyNumberFormat="1" applyFont="1" applyBorder="1" applyAlignment="1">
      <alignment horizontal="center" vertical="center" wrapText="1"/>
      <protection/>
    </xf>
    <xf numFmtId="0" fontId="48" fillId="0" borderId="10" xfId="61" applyNumberFormat="1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4" fontId="49" fillId="35" borderId="10" xfId="0" applyNumberFormat="1" applyFont="1" applyFill="1" applyBorder="1" applyAlignment="1">
      <alignment vertical="center" wrapText="1"/>
    </xf>
    <xf numFmtId="0" fontId="51" fillId="0" borderId="0" xfId="61" applyFont="1" applyAlignment="1">
      <alignment vertical="center" wrapText="1"/>
      <protection/>
    </xf>
    <xf numFmtId="0" fontId="49" fillId="0" borderId="0" xfId="61" applyFont="1" applyAlignment="1">
      <alignment vertical="center" wrapText="1"/>
      <protection/>
    </xf>
    <xf numFmtId="0" fontId="42" fillId="0" borderId="0" xfId="61" applyAlignment="1">
      <alignment vertical="center" wrapText="1"/>
      <protection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right" vertical="center" wrapText="1"/>
    </xf>
    <xf numFmtId="3" fontId="49" fillId="36" borderId="10" xfId="0" applyNumberFormat="1" applyFont="1" applyFill="1" applyBorder="1" applyAlignment="1">
      <alignment horizontal="center" vertical="center" wrapText="1"/>
    </xf>
    <xf numFmtId="186" fontId="49" fillId="36" borderId="10" xfId="0" applyNumberFormat="1" applyFont="1" applyFill="1" applyBorder="1" applyAlignment="1">
      <alignment horizontal="center" vertical="center" wrapText="1"/>
    </xf>
    <xf numFmtId="3" fontId="49" fillId="36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9" fillId="35" borderId="10" xfId="0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49" fillId="35" borderId="17" xfId="0" applyFont="1" applyFill="1" applyBorder="1" applyAlignment="1">
      <alignment horizontal="right" vertical="center" wrapText="1"/>
    </xf>
    <xf numFmtId="4" fontId="47" fillId="37" borderId="14" xfId="61" applyNumberFormat="1" applyFont="1" applyFill="1" applyBorder="1" applyAlignment="1">
      <alignment horizontal="center" vertical="center" wrapText="1"/>
      <protection/>
    </xf>
    <xf numFmtId="4" fontId="47" fillId="37" borderId="18" xfId="61" applyNumberFormat="1" applyFont="1" applyFill="1" applyBorder="1" applyAlignment="1">
      <alignment horizontal="center" vertical="center" wrapText="1"/>
      <protection/>
    </xf>
    <xf numFmtId="4" fontId="47" fillId="37" borderId="19" xfId="61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7" sqref="Q7"/>
    </sheetView>
  </sheetViews>
  <sheetFormatPr defaultColWidth="9.140625" defaultRowHeight="15"/>
  <cols>
    <col min="2" max="2" width="20.421875" style="0" customWidth="1"/>
    <col min="3" max="3" width="9.140625" style="34" customWidth="1"/>
    <col min="4" max="4" width="15.00390625" style="0" customWidth="1"/>
    <col min="5" max="5" width="21.00390625" style="0" customWidth="1"/>
    <col min="6" max="6" width="14.57421875" style="0" customWidth="1"/>
    <col min="7" max="7" width="11.7109375" style="0" customWidth="1"/>
    <col min="8" max="8" width="10.57421875" style="0" customWidth="1"/>
    <col min="9" max="9" width="12.57421875" style="0" customWidth="1"/>
    <col min="10" max="10" width="17.28125" style="0" hidden="1" customWidth="1"/>
    <col min="11" max="11" width="14.8515625" style="1" customWidth="1"/>
    <col min="12" max="12" width="17.28125" style="0" hidden="1" customWidth="1"/>
    <col min="13" max="13" width="16.8515625" style="0" customWidth="1"/>
    <col min="14" max="14" width="14.28125" style="0" hidden="1" customWidth="1"/>
  </cols>
  <sheetData>
    <row r="2" spans="1:14" ht="1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9"/>
    </row>
    <row r="3" spans="1:14" s="5" customFormat="1" ht="15">
      <c r="A3" s="2"/>
      <c r="B3" s="2"/>
      <c r="C3" s="3"/>
      <c r="E3" s="30"/>
      <c r="F3" s="30" t="s">
        <v>41</v>
      </c>
      <c r="G3" s="30"/>
      <c r="H3" s="31"/>
      <c r="I3" s="2"/>
      <c r="J3" s="2"/>
      <c r="K3" s="4"/>
      <c r="L3" s="2"/>
      <c r="M3" s="2"/>
      <c r="N3" s="2"/>
    </row>
    <row r="4" spans="1:14" s="6" customFormat="1" ht="15">
      <c r="A4" s="48"/>
      <c r="B4" s="48"/>
      <c r="C4" s="48"/>
      <c r="D4" s="48"/>
      <c r="E4" s="2"/>
      <c r="F4" s="2"/>
      <c r="G4" s="2"/>
      <c r="H4" s="2"/>
      <c r="I4" s="2"/>
      <c r="J4" s="2"/>
      <c r="K4" s="4"/>
      <c r="L4" s="2"/>
      <c r="M4" s="2"/>
      <c r="N4" s="2"/>
    </row>
    <row r="5" spans="1:14" ht="48">
      <c r="A5" s="37" t="s">
        <v>0</v>
      </c>
      <c r="B5" s="37" t="s">
        <v>1</v>
      </c>
      <c r="C5" s="38" t="s">
        <v>71</v>
      </c>
      <c r="D5" s="37" t="s">
        <v>2</v>
      </c>
      <c r="E5" s="37" t="s">
        <v>3</v>
      </c>
      <c r="F5" s="37" t="s">
        <v>70</v>
      </c>
      <c r="G5" s="37" t="s">
        <v>4</v>
      </c>
      <c r="H5" s="37" t="s">
        <v>5</v>
      </c>
      <c r="I5" s="39" t="s">
        <v>68</v>
      </c>
      <c r="J5" s="39" t="s">
        <v>67</v>
      </c>
      <c r="K5" s="40" t="s">
        <v>66</v>
      </c>
      <c r="L5" s="39" t="s">
        <v>69</v>
      </c>
      <c r="M5" s="39" t="s">
        <v>6</v>
      </c>
      <c r="N5" s="39" t="s">
        <v>480</v>
      </c>
    </row>
    <row r="6" spans="1:14" ht="24">
      <c r="A6" s="32">
        <v>2</v>
      </c>
      <c r="B6" s="33" t="s">
        <v>86</v>
      </c>
      <c r="C6" s="35" t="s">
        <v>171</v>
      </c>
      <c r="D6" s="32" t="s">
        <v>172</v>
      </c>
      <c r="E6" s="32" t="s">
        <v>173</v>
      </c>
      <c r="F6" s="32" t="s">
        <v>24</v>
      </c>
      <c r="G6" s="32" t="s">
        <v>174</v>
      </c>
      <c r="H6" s="32" t="s">
        <v>10</v>
      </c>
      <c r="I6" s="44"/>
      <c r="J6" s="22">
        <v>353.3</v>
      </c>
      <c r="K6" s="53">
        <v>333.72</v>
      </c>
      <c r="L6" s="23">
        <f>I6*J6</f>
        <v>0</v>
      </c>
      <c r="M6" s="41">
        <f aca="true" t="shared" si="0" ref="M6:M70">I6*K6</f>
        <v>0</v>
      </c>
      <c r="N6" s="42">
        <v>3</v>
      </c>
    </row>
    <row r="7" spans="1:14" ht="84" customHeight="1">
      <c r="A7" s="32">
        <v>3</v>
      </c>
      <c r="B7" s="33" t="s">
        <v>87</v>
      </c>
      <c r="C7" s="35" t="s">
        <v>175</v>
      </c>
      <c r="D7" s="32" t="s">
        <v>176</v>
      </c>
      <c r="E7" s="32" t="s">
        <v>177</v>
      </c>
      <c r="F7" s="32" t="s">
        <v>178</v>
      </c>
      <c r="G7" s="32" t="s">
        <v>174</v>
      </c>
      <c r="H7" s="32" t="s">
        <v>470</v>
      </c>
      <c r="I7" s="44"/>
      <c r="J7" s="22">
        <v>234.28000000000003</v>
      </c>
      <c r="K7" s="53">
        <v>173.81</v>
      </c>
      <c r="L7" s="23">
        <f aca="true" t="shared" si="1" ref="L7:L70">I7*J7</f>
        <v>0</v>
      </c>
      <c r="M7" s="41">
        <f t="shared" si="0"/>
        <v>0</v>
      </c>
      <c r="N7" s="42">
        <v>3</v>
      </c>
    </row>
    <row r="8" spans="1:14" ht="24">
      <c r="A8" s="32">
        <v>5</v>
      </c>
      <c r="B8" s="33" t="s">
        <v>88</v>
      </c>
      <c r="C8" s="35" t="s">
        <v>179</v>
      </c>
      <c r="D8" s="32" t="s">
        <v>180</v>
      </c>
      <c r="E8" s="32" t="s">
        <v>181</v>
      </c>
      <c r="F8" s="32" t="s">
        <v>20</v>
      </c>
      <c r="G8" s="32" t="s">
        <v>182</v>
      </c>
      <c r="H8" s="32" t="s">
        <v>13</v>
      </c>
      <c r="I8" s="44"/>
      <c r="J8" s="22">
        <v>34.01</v>
      </c>
      <c r="K8" s="53">
        <v>31.13</v>
      </c>
      <c r="L8" s="23">
        <f t="shared" si="1"/>
        <v>0</v>
      </c>
      <c r="M8" s="41">
        <f t="shared" si="0"/>
        <v>0</v>
      </c>
      <c r="N8" s="42">
        <v>3</v>
      </c>
    </row>
    <row r="9" spans="1:14" ht="15">
      <c r="A9" s="32">
        <v>7</v>
      </c>
      <c r="B9" s="33" t="s">
        <v>89</v>
      </c>
      <c r="C9" s="35" t="s">
        <v>183</v>
      </c>
      <c r="D9" s="32" t="s">
        <v>184</v>
      </c>
      <c r="E9" s="32" t="s">
        <v>12</v>
      </c>
      <c r="F9" s="32" t="s">
        <v>20</v>
      </c>
      <c r="G9" s="32" t="s">
        <v>185</v>
      </c>
      <c r="H9" s="32" t="s">
        <v>13</v>
      </c>
      <c r="I9" s="44"/>
      <c r="J9" s="22">
        <v>18.28</v>
      </c>
      <c r="K9" s="53">
        <v>16.37</v>
      </c>
      <c r="L9" s="23">
        <f t="shared" si="1"/>
        <v>0</v>
      </c>
      <c r="M9" s="41">
        <f t="shared" si="0"/>
        <v>0</v>
      </c>
      <c r="N9" s="42">
        <v>3</v>
      </c>
    </row>
    <row r="10" spans="1:14" ht="36">
      <c r="A10" s="32">
        <v>10</v>
      </c>
      <c r="B10" s="33" t="s">
        <v>90</v>
      </c>
      <c r="C10" s="35" t="s">
        <v>186</v>
      </c>
      <c r="D10" s="32" t="s">
        <v>187</v>
      </c>
      <c r="E10" s="32" t="s">
        <v>188</v>
      </c>
      <c r="F10" s="32" t="s">
        <v>189</v>
      </c>
      <c r="G10" s="32" t="s">
        <v>190</v>
      </c>
      <c r="H10" s="32" t="s">
        <v>13</v>
      </c>
      <c r="I10" s="44"/>
      <c r="J10" s="22">
        <v>305.71999999999997</v>
      </c>
      <c r="K10" s="53">
        <v>291.64</v>
      </c>
      <c r="L10" s="23">
        <f t="shared" si="1"/>
        <v>0</v>
      </c>
      <c r="M10" s="41">
        <f t="shared" si="0"/>
        <v>0</v>
      </c>
      <c r="N10" s="42">
        <v>3</v>
      </c>
    </row>
    <row r="11" spans="1:14" ht="24" customHeight="1">
      <c r="A11" s="32">
        <v>14</v>
      </c>
      <c r="B11" s="33" t="s">
        <v>91</v>
      </c>
      <c r="C11" s="35" t="s">
        <v>191</v>
      </c>
      <c r="D11" s="32" t="s">
        <v>192</v>
      </c>
      <c r="E11" s="32" t="s">
        <v>193</v>
      </c>
      <c r="F11" s="32" t="s">
        <v>194</v>
      </c>
      <c r="G11" s="32" t="s">
        <v>195</v>
      </c>
      <c r="H11" s="32" t="s">
        <v>13</v>
      </c>
      <c r="I11" s="44"/>
      <c r="J11" s="22">
        <v>478.48999999999995</v>
      </c>
      <c r="K11" s="53">
        <v>460.98</v>
      </c>
      <c r="L11" s="23">
        <f t="shared" si="1"/>
        <v>0</v>
      </c>
      <c r="M11" s="41">
        <f t="shared" si="0"/>
        <v>0</v>
      </c>
      <c r="N11" s="42">
        <v>3</v>
      </c>
    </row>
    <row r="12" spans="1:14" ht="15">
      <c r="A12" s="32">
        <v>16</v>
      </c>
      <c r="B12" s="33" t="s">
        <v>92</v>
      </c>
      <c r="C12" s="35" t="s">
        <v>196</v>
      </c>
      <c r="D12" s="32" t="s">
        <v>197</v>
      </c>
      <c r="E12" s="32" t="s">
        <v>8</v>
      </c>
      <c r="F12" s="32" t="s">
        <v>9</v>
      </c>
      <c r="G12" s="32" t="s">
        <v>198</v>
      </c>
      <c r="H12" s="32" t="s">
        <v>10</v>
      </c>
      <c r="I12" s="44"/>
      <c r="J12" s="22">
        <v>478.3</v>
      </c>
      <c r="K12" s="53">
        <v>455.54</v>
      </c>
      <c r="L12" s="23">
        <f t="shared" si="1"/>
        <v>0</v>
      </c>
      <c r="M12" s="41">
        <f t="shared" si="0"/>
        <v>0</v>
      </c>
      <c r="N12" s="42">
        <v>2</v>
      </c>
    </row>
    <row r="13" spans="1:14" ht="15">
      <c r="A13" s="32">
        <v>17</v>
      </c>
      <c r="B13" s="33" t="s">
        <v>93</v>
      </c>
      <c r="C13" s="35" t="s">
        <v>199</v>
      </c>
      <c r="D13" s="32" t="s">
        <v>200</v>
      </c>
      <c r="E13" s="32" t="s">
        <v>201</v>
      </c>
      <c r="F13" s="32" t="s">
        <v>20</v>
      </c>
      <c r="G13" s="32" t="s">
        <v>202</v>
      </c>
      <c r="H13" s="32" t="s">
        <v>13</v>
      </c>
      <c r="I13" s="44"/>
      <c r="J13" s="22">
        <v>40.98</v>
      </c>
      <c r="K13" s="53">
        <v>35.39</v>
      </c>
      <c r="L13" s="23">
        <f t="shared" si="1"/>
        <v>0</v>
      </c>
      <c r="M13" s="41">
        <f t="shared" si="0"/>
        <v>0</v>
      </c>
      <c r="N13" s="42">
        <v>3</v>
      </c>
    </row>
    <row r="14" spans="1:14" ht="60">
      <c r="A14" s="32">
        <v>18</v>
      </c>
      <c r="B14" s="33" t="s">
        <v>11</v>
      </c>
      <c r="C14" s="35" t="s">
        <v>74</v>
      </c>
      <c r="D14" s="32" t="s">
        <v>203</v>
      </c>
      <c r="E14" s="32" t="s">
        <v>12</v>
      </c>
      <c r="F14" s="32" t="s">
        <v>204</v>
      </c>
      <c r="G14" s="32" t="s">
        <v>205</v>
      </c>
      <c r="H14" s="32" t="s">
        <v>25</v>
      </c>
      <c r="I14" s="44"/>
      <c r="J14" s="22">
        <v>122.7</v>
      </c>
      <c r="K14" s="53">
        <v>109.92</v>
      </c>
      <c r="L14" s="23">
        <f t="shared" si="1"/>
        <v>0</v>
      </c>
      <c r="M14" s="41">
        <f t="shared" si="0"/>
        <v>0</v>
      </c>
      <c r="N14" s="42">
        <v>3</v>
      </c>
    </row>
    <row r="15" spans="1:14" ht="24">
      <c r="A15" s="32">
        <v>19</v>
      </c>
      <c r="B15" s="33" t="s">
        <v>94</v>
      </c>
      <c r="C15" s="35" t="s">
        <v>75</v>
      </c>
      <c r="D15" s="32" t="s">
        <v>206</v>
      </c>
      <c r="E15" s="32" t="s">
        <v>207</v>
      </c>
      <c r="F15" s="32" t="s">
        <v>20</v>
      </c>
      <c r="G15" s="32" t="s">
        <v>15</v>
      </c>
      <c r="H15" s="32" t="s">
        <v>13</v>
      </c>
      <c r="I15" s="44"/>
      <c r="J15" s="22">
        <v>38.36</v>
      </c>
      <c r="K15" s="53">
        <v>34.28</v>
      </c>
      <c r="L15" s="23">
        <f t="shared" si="1"/>
        <v>0</v>
      </c>
      <c r="M15" s="41">
        <f t="shared" si="0"/>
        <v>0</v>
      </c>
      <c r="N15" s="42">
        <v>3</v>
      </c>
    </row>
    <row r="16" spans="1:14" ht="24">
      <c r="A16" s="32">
        <v>20</v>
      </c>
      <c r="B16" s="33" t="s">
        <v>95</v>
      </c>
      <c r="C16" s="35" t="s">
        <v>76</v>
      </c>
      <c r="D16" s="32" t="s">
        <v>208</v>
      </c>
      <c r="E16" s="32" t="s">
        <v>12</v>
      </c>
      <c r="F16" s="32" t="s">
        <v>14</v>
      </c>
      <c r="G16" s="32" t="s">
        <v>16</v>
      </c>
      <c r="H16" s="32" t="s">
        <v>13</v>
      </c>
      <c r="I16" s="44"/>
      <c r="J16" s="22">
        <v>21.01</v>
      </c>
      <c r="K16" s="53">
        <v>18.82</v>
      </c>
      <c r="L16" s="23">
        <f t="shared" si="1"/>
        <v>0</v>
      </c>
      <c r="M16" s="41">
        <f t="shared" si="0"/>
        <v>0</v>
      </c>
      <c r="N16" s="42">
        <v>3</v>
      </c>
    </row>
    <row r="17" spans="1:14" ht="15">
      <c r="A17" s="32">
        <v>25</v>
      </c>
      <c r="B17" s="33" t="s">
        <v>96</v>
      </c>
      <c r="C17" s="35" t="s">
        <v>209</v>
      </c>
      <c r="D17" s="32" t="s">
        <v>210</v>
      </c>
      <c r="E17" s="32" t="s">
        <v>12</v>
      </c>
      <c r="F17" s="32" t="s">
        <v>20</v>
      </c>
      <c r="G17" s="32" t="s">
        <v>211</v>
      </c>
      <c r="H17" s="32" t="s">
        <v>13</v>
      </c>
      <c r="I17" s="44"/>
      <c r="J17" s="22">
        <v>85.2</v>
      </c>
      <c r="K17" s="53">
        <v>76.32</v>
      </c>
      <c r="L17" s="23">
        <f t="shared" si="1"/>
        <v>0</v>
      </c>
      <c r="M17" s="41">
        <f t="shared" si="0"/>
        <v>0</v>
      </c>
      <c r="N17" s="42">
        <v>3</v>
      </c>
    </row>
    <row r="18" spans="1:14" ht="24">
      <c r="A18" s="32">
        <v>26</v>
      </c>
      <c r="B18" s="33" t="s">
        <v>97</v>
      </c>
      <c r="C18" s="35" t="s">
        <v>212</v>
      </c>
      <c r="D18" s="32" t="s">
        <v>210</v>
      </c>
      <c r="E18" s="32" t="s">
        <v>12</v>
      </c>
      <c r="F18" s="32" t="s">
        <v>20</v>
      </c>
      <c r="G18" s="32" t="s">
        <v>213</v>
      </c>
      <c r="H18" s="32" t="s">
        <v>471</v>
      </c>
      <c r="I18" s="44"/>
      <c r="J18" s="22">
        <v>312.62</v>
      </c>
      <c r="K18" s="53">
        <v>187.67</v>
      </c>
      <c r="L18" s="23">
        <f t="shared" si="1"/>
        <v>0</v>
      </c>
      <c r="M18" s="41">
        <f t="shared" si="0"/>
        <v>0</v>
      </c>
      <c r="N18" s="42">
        <v>4</v>
      </c>
    </row>
    <row r="19" spans="1:14" ht="24">
      <c r="A19" s="32">
        <v>32</v>
      </c>
      <c r="B19" s="33" t="s">
        <v>98</v>
      </c>
      <c r="C19" s="35" t="s">
        <v>214</v>
      </c>
      <c r="D19" s="32" t="s">
        <v>215</v>
      </c>
      <c r="E19" s="32" t="s">
        <v>216</v>
      </c>
      <c r="F19" s="32" t="s">
        <v>217</v>
      </c>
      <c r="G19" s="32" t="s">
        <v>218</v>
      </c>
      <c r="H19" s="32" t="s">
        <v>219</v>
      </c>
      <c r="I19" s="44"/>
      <c r="J19" s="22">
        <v>484.01000000000005</v>
      </c>
      <c r="K19" s="53">
        <v>462.41</v>
      </c>
      <c r="L19" s="23">
        <f t="shared" si="1"/>
        <v>0</v>
      </c>
      <c r="M19" s="41">
        <f t="shared" si="0"/>
        <v>0</v>
      </c>
      <c r="N19" s="42">
        <v>3</v>
      </c>
    </row>
    <row r="20" spans="1:14" ht="36">
      <c r="A20" s="32">
        <v>33</v>
      </c>
      <c r="B20" s="33" t="s">
        <v>99</v>
      </c>
      <c r="C20" s="35" t="s">
        <v>220</v>
      </c>
      <c r="D20" s="32" t="s">
        <v>221</v>
      </c>
      <c r="E20" s="32" t="s">
        <v>222</v>
      </c>
      <c r="F20" s="32" t="s">
        <v>20</v>
      </c>
      <c r="G20" s="32" t="s">
        <v>223</v>
      </c>
      <c r="H20" s="32" t="s">
        <v>219</v>
      </c>
      <c r="I20" s="44"/>
      <c r="J20" s="22">
        <v>209.51</v>
      </c>
      <c r="K20" s="53">
        <v>192.9</v>
      </c>
      <c r="L20" s="23">
        <f t="shared" si="1"/>
        <v>0</v>
      </c>
      <c r="M20" s="41">
        <f t="shared" si="0"/>
        <v>0</v>
      </c>
      <c r="N20" s="42">
        <v>3</v>
      </c>
    </row>
    <row r="21" spans="1:14" ht="36">
      <c r="A21" s="32">
        <v>34</v>
      </c>
      <c r="B21" s="33" t="s">
        <v>100</v>
      </c>
      <c r="C21" s="35" t="s">
        <v>224</v>
      </c>
      <c r="D21" s="32" t="s">
        <v>221</v>
      </c>
      <c r="E21" s="32" t="s">
        <v>222</v>
      </c>
      <c r="F21" s="32" t="s">
        <v>20</v>
      </c>
      <c r="G21" s="32" t="s">
        <v>225</v>
      </c>
      <c r="H21" s="32" t="s">
        <v>219</v>
      </c>
      <c r="I21" s="44"/>
      <c r="J21" s="22">
        <v>385</v>
      </c>
      <c r="K21" s="53">
        <v>354.49</v>
      </c>
      <c r="L21" s="23">
        <f t="shared" si="1"/>
        <v>0</v>
      </c>
      <c r="M21" s="41">
        <f t="shared" si="0"/>
        <v>0</v>
      </c>
      <c r="N21" s="42">
        <v>3</v>
      </c>
    </row>
    <row r="22" spans="1:14" ht="29.25" customHeight="1">
      <c r="A22" s="32">
        <v>35</v>
      </c>
      <c r="B22" s="33" t="s">
        <v>101</v>
      </c>
      <c r="C22" s="35" t="s">
        <v>226</v>
      </c>
      <c r="D22" s="32" t="s">
        <v>221</v>
      </c>
      <c r="E22" s="32" t="s">
        <v>222</v>
      </c>
      <c r="F22" s="32" t="s">
        <v>20</v>
      </c>
      <c r="G22" s="32" t="s">
        <v>227</v>
      </c>
      <c r="H22" s="32" t="s">
        <v>219</v>
      </c>
      <c r="I22" s="44"/>
      <c r="J22" s="22">
        <v>506.59</v>
      </c>
      <c r="K22" s="53">
        <v>466.44</v>
      </c>
      <c r="L22" s="23">
        <f t="shared" si="1"/>
        <v>0</v>
      </c>
      <c r="M22" s="41">
        <f t="shared" si="0"/>
        <v>0</v>
      </c>
      <c r="N22" s="42">
        <v>3</v>
      </c>
    </row>
    <row r="23" spans="1:14" ht="33.75" customHeight="1">
      <c r="A23" s="32">
        <v>36</v>
      </c>
      <c r="B23" s="33" t="s">
        <v>102</v>
      </c>
      <c r="C23" s="35" t="s">
        <v>228</v>
      </c>
      <c r="D23" s="32" t="s">
        <v>221</v>
      </c>
      <c r="E23" s="32" t="s">
        <v>222</v>
      </c>
      <c r="F23" s="32" t="s">
        <v>20</v>
      </c>
      <c r="G23" s="32" t="s">
        <v>229</v>
      </c>
      <c r="H23" s="32" t="s">
        <v>219</v>
      </c>
      <c r="I23" s="44"/>
      <c r="J23" s="22">
        <v>575.38</v>
      </c>
      <c r="K23" s="53">
        <v>529.78</v>
      </c>
      <c r="L23" s="23">
        <f t="shared" si="1"/>
        <v>0</v>
      </c>
      <c r="M23" s="41">
        <f t="shared" si="0"/>
        <v>0</v>
      </c>
      <c r="N23" s="42">
        <v>3</v>
      </c>
    </row>
    <row r="24" spans="1:14" ht="24">
      <c r="A24" s="32">
        <v>47</v>
      </c>
      <c r="B24" s="33" t="s">
        <v>103</v>
      </c>
      <c r="C24" s="35" t="s">
        <v>230</v>
      </c>
      <c r="D24" s="32" t="s">
        <v>231</v>
      </c>
      <c r="E24" s="32" t="s">
        <v>232</v>
      </c>
      <c r="F24" s="32" t="s">
        <v>217</v>
      </c>
      <c r="G24" s="32" t="s">
        <v>15</v>
      </c>
      <c r="H24" s="32" t="s">
        <v>13</v>
      </c>
      <c r="I24" s="44"/>
      <c r="J24" s="22">
        <v>52.67999999999999</v>
      </c>
      <c r="K24" s="53">
        <v>52.68</v>
      </c>
      <c r="L24" s="23">
        <f t="shared" si="1"/>
        <v>0</v>
      </c>
      <c r="M24" s="41">
        <f t="shared" si="0"/>
        <v>0</v>
      </c>
      <c r="N24" s="42">
        <v>1</v>
      </c>
    </row>
    <row r="25" spans="1:14" ht="15">
      <c r="A25" s="32">
        <v>54</v>
      </c>
      <c r="B25" s="33" t="s">
        <v>21</v>
      </c>
      <c r="C25" s="35" t="s">
        <v>77</v>
      </c>
      <c r="D25" s="32" t="s">
        <v>233</v>
      </c>
      <c r="E25" s="32" t="s">
        <v>12</v>
      </c>
      <c r="F25" s="32" t="s">
        <v>20</v>
      </c>
      <c r="G25" s="32" t="s">
        <v>22</v>
      </c>
      <c r="H25" s="32" t="s">
        <v>13</v>
      </c>
      <c r="I25" s="44"/>
      <c r="J25" s="22">
        <v>77.67999999999999</v>
      </c>
      <c r="K25" s="53">
        <v>69.42</v>
      </c>
      <c r="L25" s="23">
        <f t="shared" si="1"/>
        <v>0</v>
      </c>
      <c r="M25" s="41">
        <f t="shared" si="0"/>
        <v>0</v>
      </c>
      <c r="N25" s="42">
        <v>3</v>
      </c>
    </row>
    <row r="26" spans="1:14" ht="15">
      <c r="A26" s="32">
        <v>146</v>
      </c>
      <c r="B26" s="33" t="s">
        <v>104</v>
      </c>
      <c r="C26" s="35" t="s">
        <v>78</v>
      </c>
      <c r="D26" s="32" t="s">
        <v>234</v>
      </c>
      <c r="E26" s="32" t="s">
        <v>23</v>
      </c>
      <c r="F26" s="32" t="s">
        <v>20</v>
      </c>
      <c r="G26" s="32" t="s">
        <v>235</v>
      </c>
      <c r="H26" s="32" t="s">
        <v>13</v>
      </c>
      <c r="I26" s="44"/>
      <c r="J26" s="22">
        <v>70.93</v>
      </c>
      <c r="K26" s="53">
        <v>65.95</v>
      </c>
      <c r="L26" s="23">
        <f t="shared" si="1"/>
        <v>0</v>
      </c>
      <c r="M26" s="41">
        <f t="shared" si="0"/>
        <v>0</v>
      </c>
      <c r="N26" s="42">
        <v>3</v>
      </c>
    </row>
    <row r="27" spans="1:14" ht="24">
      <c r="A27" s="32">
        <v>149</v>
      </c>
      <c r="B27" s="33" t="s">
        <v>105</v>
      </c>
      <c r="C27" s="35" t="s">
        <v>236</v>
      </c>
      <c r="D27" s="32" t="s">
        <v>237</v>
      </c>
      <c r="E27" s="32" t="s">
        <v>238</v>
      </c>
      <c r="F27" s="32" t="s">
        <v>14</v>
      </c>
      <c r="G27" s="32" t="s">
        <v>239</v>
      </c>
      <c r="H27" s="32" t="s">
        <v>13</v>
      </c>
      <c r="I27" s="44"/>
      <c r="J27" s="22">
        <v>46.59</v>
      </c>
      <c r="K27" s="53">
        <v>19.36</v>
      </c>
      <c r="L27" s="23">
        <f t="shared" si="1"/>
        <v>0</v>
      </c>
      <c r="M27" s="41">
        <f t="shared" si="0"/>
        <v>0</v>
      </c>
      <c r="N27" s="42">
        <v>2</v>
      </c>
    </row>
    <row r="28" spans="1:14" ht="24">
      <c r="A28" s="32">
        <v>153</v>
      </c>
      <c r="B28" s="33" t="s">
        <v>106</v>
      </c>
      <c r="C28" s="35" t="s">
        <v>240</v>
      </c>
      <c r="D28" s="32" t="s">
        <v>241</v>
      </c>
      <c r="E28" s="32" t="s">
        <v>242</v>
      </c>
      <c r="F28" s="32" t="s">
        <v>20</v>
      </c>
      <c r="G28" s="32" t="s">
        <v>37</v>
      </c>
      <c r="H28" s="32" t="s">
        <v>13</v>
      </c>
      <c r="I28" s="44"/>
      <c r="J28" s="22">
        <v>24.18</v>
      </c>
      <c r="K28" s="53">
        <v>22.48</v>
      </c>
      <c r="L28" s="23">
        <f t="shared" si="1"/>
        <v>0</v>
      </c>
      <c r="M28" s="41">
        <f t="shared" si="0"/>
        <v>0</v>
      </c>
      <c r="N28" s="42">
        <v>3</v>
      </c>
    </row>
    <row r="29" spans="1:14" ht="24">
      <c r="A29" s="32">
        <v>156</v>
      </c>
      <c r="B29" s="33" t="s">
        <v>107</v>
      </c>
      <c r="C29" s="35" t="s">
        <v>243</v>
      </c>
      <c r="D29" s="32" t="s">
        <v>244</v>
      </c>
      <c r="E29" s="32" t="s">
        <v>245</v>
      </c>
      <c r="F29" s="32" t="s">
        <v>194</v>
      </c>
      <c r="G29" s="32" t="s">
        <v>246</v>
      </c>
      <c r="H29" s="32" t="s">
        <v>470</v>
      </c>
      <c r="I29" s="44"/>
      <c r="J29" s="22">
        <v>967.7</v>
      </c>
      <c r="K29" s="53">
        <v>859.54</v>
      </c>
      <c r="L29" s="23">
        <f t="shared" si="1"/>
        <v>0</v>
      </c>
      <c r="M29" s="41">
        <f t="shared" si="0"/>
        <v>0</v>
      </c>
      <c r="N29" s="42">
        <v>4</v>
      </c>
    </row>
    <row r="30" spans="1:14" ht="24">
      <c r="A30" s="32">
        <v>157</v>
      </c>
      <c r="B30" s="33" t="s">
        <v>108</v>
      </c>
      <c r="C30" s="35" t="s">
        <v>247</v>
      </c>
      <c r="D30" s="32" t="s">
        <v>248</v>
      </c>
      <c r="E30" s="32" t="s">
        <v>31</v>
      </c>
      <c r="F30" s="32" t="s">
        <v>217</v>
      </c>
      <c r="G30" s="32" t="s">
        <v>249</v>
      </c>
      <c r="H30" s="32" t="s">
        <v>13</v>
      </c>
      <c r="I30" s="44"/>
      <c r="J30" s="22">
        <v>34.22</v>
      </c>
      <c r="K30" s="53">
        <v>29.55</v>
      </c>
      <c r="L30" s="23">
        <f t="shared" si="1"/>
        <v>0</v>
      </c>
      <c r="M30" s="41">
        <f t="shared" si="0"/>
        <v>0</v>
      </c>
      <c r="N30" s="42">
        <v>2</v>
      </c>
    </row>
    <row r="31" spans="1:14" ht="24" customHeight="1">
      <c r="A31" s="32">
        <v>169</v>
      </c>
      <c r="B31" s="33" t="s">
        <v>109</v>
      </c>
      <c r="C31" s="35" t="s">
        <v>250</v>
      </c>
      <c r="D31" s="32" t="s">
        <v>251</v>
      </c>
      <c r="E31" s="32" t="s">
        <v>216</v>
      </c>
      <c r="F31" s="32" t="s">
        <v>252</v>
      </c>
      <c r="G31" s="36" t="s">
        <v>253</v>
      </c>
      <c r="H31" s="32" t="s">
        <v>219</v>
      </c>
      <c r="I31" s="44"/>
      <c r="J31" s="22">
        <v>2017.6</v>
      </c>
      <c r="K31" s="53">
        <v>1927.57</v>
      </c>
      <c r="L31" s="23">
        <f t="shared" si="1"/>
        <v>0</v>
      </c>
      <c r="M31" s="41">
        <f t="shared" si="0"/>
        <v>0</v>
      </c>
      <c r="N31" s="42">
        <v>3</v>
      </c>
    </row>
    <row r="32" spans="1:14" ht="24">
      <c r="A32" s="32">
        <v>170</v>
      </c>
      <c r="B32" s="33" t="s">
        <v>110</v>
      </c>
      <c r="C32" s="35" t="s">
        <v>254</v>
      </c>
      <c r="D32" s="32" t="s">
        <v>255</v>
      </c>
      <c r="E32" s="32" t="s">
        <v>256</v>
      </c>
      <c r="F32" s="32" t="s">
        <v>257</v>
      </c>
      <c r="G32" s="32" t="s">
        <v>258</v>
      </c>
      <c r="H32" s="32" t="s">
        <v>257</v>
      </c>
      <c r="I32" s="44"/>
      <c r="J32" s="22">
        <v>897.77</v>
      </c>
      <c r="K32" s="53">
        <v>857.71</v>
      </c>
      <c r="L32" s="23">
        <f t="shared" si="1"/>
        <v>0</v>
      </c>
      <c r="M32" s="41">
        <f t="shared" si="0"/>
        <v>0</v>
      </c>
      <c r="N32" s="42">
        <v>3</v>
      </c>
    </row>
    <row r="33" spans="1:14" ht="24">
      <c r="A33" s="32">
        <v>171</v>
      </c>
      <c r="B33" s="33" t="s">
        <v>111</v>
      </c>
      <c r="C33" s="35" t="s">
        <v>259</v>
      </c>
      <c r="D33" s="32" t="s">
        <v>260</v>
      </c>
      <c r="E33" s="32" t="s">
        <v>216</v>
      </c>
      <c r="F33" s="32" t="s">
        <v>20</v>
      </c>
      <c r="G33" s="32" t="s">
        <v>261</v>
      </c>
      <c r="H33" s="32" t="s">
        <v>13</v>
      </c>
      <c r="I33" s="44"/>
      <c r="J33" s="22">
        <v>1167</v>
      </c>
      <c r="K33" s="53">
        <v>1114.93</v>
      </c>
      <c r="L33" s="23">
        <f t="shared" si="1"/>
        <v>0</v>
      </c>
      <c r="M33" s="41">
        <f t="shared" si="0"/>
        <v>0</v>
      </c>
      <c r="N33" s="42">
        <v>3</v>
      </c>
    </row>
    <row r="34" spans="1:14" ht="24">
      <c r="A34" s="32">
        <v>172</v>
      </c>
      <c r="B34" s="33" t="s">
        <v>112</v>
      </c>
      <c r="C34" s="35" t="s">
        <v>262</v>
      </c>
      <c r="D34" s="32" t="s">
        <v>263</v>
      </c>
      <c r="E34" s="32" t="s">
        <v>181</v>
      </c>
      <c r="F34" s="32" t="s">
        <v>264</v>
      </c>
      <c r="G34" s="32" t="s">
        <v>265</v>
      </c>
      <c r="H34" s="32" t="s">
        <v>13</v>
      </c>
      <c r="I34" s="44"/>
      <c r="J34" s="22">
        <v>136.52</v>
      </c>
      <c r="K34" s="53">
        <v>130.08</v>
      </c>
      <c r="L34" s="23">
        <f t="shared" si="1"/>
        <v>0</v>
      </c>
      <c r="M34" s="41">
        <f t="shared" si="0"/>
        <v>0</v>
      </c>
      <c r="N34" s="42">
        <v>3</v>
      </c>
    </row>
    <row r="35" spans="1:14" ht="36" customHeight="1">
      <c r="A35" s="32">
        <v>173</v>
      </c>
      <c r="B35" s="33" t="s">
        <v>113</v>
      </c>
      <c r="C35" s="35" t="s">
        <v>266</v>
      </c>
      <c r="D35" s="32" t="s">
        <v>267</v>
      </c>
      <c r="E35" s="32" t="s">
        <v>12</v>
      </c>
      <c r="F35" s="32" t="s">
        <v>14</v>
      </c>
      <c r="G35" s="32" t="s">
        <v>268</v>
      </c>
      <c r="H35" s="32" t="s">
        <v>13</v>
      </c>
      <c r="I35" s="44"/>
      <c r="J35" s="22">
        <v>215.42</v>
      </c>
      <c r="K35" s="53">
        <v>192.98</v>
      </c>
      <c r="L35" s="23">
        <f t="shared" si="1"/>
        <v>0</v>
      </c>
      <c r="M35" s="41">
        <f t="shared" si="0"/>
        <v>0</v>
      </c>
      <c r="N35" s="42">
        <v>3</v>
      </c>
    </row>
    <row r="36" spans="1:14" ht="24">
      <c r="A36" s="32">
        <v>174</v>
      </c>
      <c r="B36" s="33" t="s">
        <v>114</v>
      </c>
      <c r="C36" s="35" t="s">
        <v>269</v>
      </c>
      <c r="D36" s="32" t="s">
        <v>270</v>
      </c>
      <c r="E36" s="32" t="s">
        <v>12</v>
      </c>
      <c r="F36" s="32" t="s">
        <v>20</v>
      </c>
      <c r="G36" s="32" t="s">
        <v>271</v>
      </c>
      <c r="H36" s="32" t="s">
        <v>13</v>
      </c>
      <c r="I36" s="44"/>
      <c r="J36" s="22">
        <v>175.22</v>
      </c>
      <c r="K36" s="53">
        <v>156.97</v>
      </c>
      <c r="L36" s="23">
        <f t="shared" si="1"/>
        <v>0</v>
      </c>
      <c r="M36" s="41">
        <f t="shared" si="0"/>
        <v>0</v>
      </c>
      <c r="N36" s="42">
        <v>3</v>
      </c>
    </row>
    <row r="37" spans="1:14" ht="15">
      <c r="A37" s="32">
        <v>198</v>
      </c>
      <c r="B37" s="33" t="s">
        <v>115</v>
      </c>
      <c r="C37" s="35" t="s">
        <v>79</v>
      </c>
      <c r="D37" s="32" t="s">
        <v>272</v>
      </c>
      <c r="E37" s="32" t="s">
        <v>12</v>
      </c>
      <c r="F37" s="32" t="s">
        <v>20</v>
      </c>
      <c r="G37" s="32" t="s">
        <v>273</v>
      </c>
      <c r="H37" s="32" t="s">
        <v>13</v>
      </c>
      <c r="I37" s="44"/>
      <c r="J37" s="22">
        <v>44.91</v>
      </c>
      <c r="K37" s="53">
        <v>40.09</v>
      </c>
      <c r="L37" s="23">
        <f t="shared" si="1"/>
        <v>0</v>
      </c>
      <c r="M37" s="41">
        <f t="shared" si="0"/>
        <v>0</v>
      </c>
      <c r="N37" s="42">
        <v>3</v>
      </c>
    </row>
    <row r="38" spans="1:14" ht="24">
      <c r="A38" s="32">
        <v>201</v>
      </c>
      <c r="B38" s="33" t="s">
        <v>116</v>
      </c>
      <c r="C38" s="35" t="s">
        <v>274</v>
      </c>
      <c r="D38" s="32" t="s">
        <v>275</v>
      </c>
      <c r="E38" s="32" t="s">
        <v>276</v>
      </c>
      <c r="F38" s="32" t="s">
        <v>277</v>
      </c>
      <c r="G38" s="32" t="s">
        <v>278</v>
      </c>
      <c r="H38" s="32" t="s">
        <v>10</v>
      </c>
      <c r="I38" s="44"/>
      <c r="J38" s="22">
        <v>99.69</v>
      </c>
      <c r="K38" s="53">
        <v>98.16</v>
      </c>
      <c r="L38" s="23">
        <f t="shared" si="1"/>
        <v>0</v>
      </c>
      <c r="M38" s="41">
        <f t="shared" si="0"/>
        <v>0</v>
      </c>
      <c r="N38" s="42">
        <v>4</v>
      </c>
    </row>
    <row r="39" spans="1:14" ht="24">
      <c r="A39" s="32">
        <v>207</v>
      </c>
      <c r="B39" s="33" t="s">
        <v>117</v>
      </c>
      <c r="C39" s="35" t="s">
        <v>279</v>
      </c>
      <c r="D39" s="32" t="s">
        <v>280</v>
      </c>
      <c r="E39" s="32" t="s">
        <v>281</v>
      </c>
      <c r="F39" s="32" t="s">
        <v>24</v>
      </c>
      <c r="G39" s="32" t="s">
        <v>282</v>
      </c>
      <c r="H39" s="32" t="s">
        <v>10</v>
      </c>
      <c r="I39" s="44"/>
      <c r="J39" s="22">
        <v>5490.07</v>
      </c>
      <c r="K39" s="53">
        <v>5230.08</v>
      </c>
      <c r="L39" s="23">
        <f t="shared" si="1"/>
        <v>0</v>
      </c>
      <c r="M39" s="41">
        <f t="shared" si="0"/>
        <v>0</v>
      </c>
      <c r="N39" s="42">
        <v>3</v>
      </c>
    </row>
    <row r="40" spans="1:14" ht="36" customHeight="1">
      <c r="A40" s="32">
        <v>208</v>
      </c>
      <c r="B40" s="33" t="s">
        <v>118</v>
      </c>
      <c r="C40" s="35" t="s">
        <v>283</v>
      </c>
      <c r="D40" s="32" t="s">
        <v>284</v>
      </c>
      <c r="E40" s="32" t="s">
        <v>285</v>
      </c>
      <c r="F40" s="32" t="s">
        <v>286</v>
      </c>
      <c r="G40" s="32" t="s">
        <v>287</v>
      </c>
      <c r="H40" s="32" t="s">
        <v>472</v>
      </c>
      <c r="I40" s="44"/>
      <c r="J40" s="22">
        <v>40.160000000000004</v>
      </c>
      <c r="K40" s="53">
        <v>39.96</v>
      </c>
      <c r="L40" s="23">
        <f t="shared" si="1"/>
        <v>0</v>
      </c>
      <c r="M40" s="41">
        <f t="shared" si="0"/>
        <v>0</v>
      </c>
      <c r="N40" s="42">
        <v>1</v>
      </c>
    </row>
    <row r="41" spans="1:14" ht="24">
      <c r="A41" s="32">
        <v>211</v>
      </c>
      <c r="B41" s="33" t="s">
        <v>119</v>
      </c>
      <c r="C41" s="35" t="s">
        <v>288</v>
      </c>
      <c r="D41" s="32" t="s">
        <v>289</v>
      </c>
      <c r="E41" s="32" t="s">
        <v>290</v>
      </c>
      <c r="F41" s="32" t="s">
        <v>286</v>
      </c>
      <c r="G41" s="32" t="s">
        <v>291</v>
      </c>
      <c r="H41" s="32" t="s">
        <v>25</v>
      </c>
      <c r="I41" s="44"/>
      <c r="J41" s="22">
        <v>188.8</v>
      </c>
      <c r="K41" s="53">
        <v>161.82</v>
      </c>
      <c r="L41" s="23">
        <f t="shared" si="1"/>
        <v>0</v>
      </c>
      <c r="M41" s="41">
        <f t="shared" si="0"/>
        <v>0</v>
      </c>
      <c r="N41" s="42">
        <v>3</v>
      </c>
    </row>
    <row r="42" spans="1:14" ht="36">
      <c r="A42" s="32">
        <v>215</v>
      </c>
      <c r="B42" s="33" t="s">
        <v>120</v>
      </c>
      <c r="C42" s="35" t="s">
        <v>292</v>
      </c>
      <c r="D42" s="32" t="s">
        <v>293</v>
      </c>
      <c r="E42" s="32" t="s">
        <v>294</v>
      </c>
      <c r="F42" s="32" t="s">
        <v>286</v>
      </c>
      <c r="G42" s="32" t="s">
        <v>295</v>
      </c>
      <c r="H42" s="32" t="s">
        <v>25</v>
      </c>
      <c r="I42" s="44"/>
      <c r="J42" s="22">
        <v>91.3</v>
      </c>
      <c r="K42" s="53">
        <v>91.3</v>
      </c>
      <c r="L42" s="23">
        <f t="shared" si="1"/>
        <v>0</v>
      </c>
      <c r="M42" s="41">
        <f t="shared" si="0"/>
        <v>0</v>
      </c>
      <c r="N42" s="42">
        <v>1</v>
      </c>
    </row>
    <row r="43" spans="1:14" ht="36">
      <c r="A43" s="32">
        <v>216</v>
      </c>
      <c r="B43" s="33" t="s">
        <v>121</v>
      </c>
      <c r="C43" s="35" t="s">
        <v>296</v>
      </c>
      <c r="D43" s="32" t="s">
        <v>293</v>
      </c>
      <c r="E43" s="32" t="s">
        <v>294</v>
      </c>
      <c r="F43" s="32" t="s">
        <v>286</v>
      </c>
      <c r="G43" s="32" t="s">
        <v>297</v>
      </c>
      <c r="H43" s="32" t="s">
        <v>25</v>
      </c>
      <c r="I43" s="44"/>
      <c r="J43" s="22">
        <v>140.4</v>
      </c>
      <c r="K43" s="53">
        <v>140.4</v>
      </c>
      <c r="L43" s="23">
        <f t="shared" si="1"/>
        <v>0</v>
      </c>
      <c r="M43" s="41">
        <f t="shared" si="0"/>
        <v>0</v>
      </c>
      <c r="N43" s="42">
        <v>1</v>
      </c>
    </row>
    <row r="44" spans="1:14" ht="48">
      <c r="A44" s="32">
        <v>218</v>
      </c>
      <c r="B44" s="33" t="s">
        <v>122</v>
      </c>
      <c r="C44" s="35" t="s">
        <v>298</v>
      </c>
      <c r="D44" s="32" t="s">
        <v>299</v>
      </c>
      <c r="E44" s="32" t="s">
        <v>300</v>
      </c>
      <c r="F44" s="32" t="s">
        <v>286</v>
      </c>
      <c r="G44" s="32" t="s">
        <v>287</v>
      </c>
      <c r="H44" s="32" t="s">
        <v>25</v>
      </c>
      <c r="I44" s="44"/>
      <c r="J44" s="22">
        <v>193.72</v>
      </c>
      <c r="K44" s="53">
        <v>193.72</v>
      </c>
      <c r="L44" s="23">
        <f t="shared" si="1"/>
        <v>0</v>
      </c>
      <c r="M44" s="41">
        <f t="shared" si="0"/>
        <v>0</v>
      </c>
      <c r="N44" s="42">
        <v>1</v>
      </c>
    </row>
    <row r="45" spans="1:14" ht="24">
      <c r="A45" s="32">
        <v>226</v>
      </c>
      <c r="B45" s="33" t="s">
        <v>123</v>
      </c>
      <c r="C45" s="35" t="s">
        <v>301</v>
      </c>
      <c r="D45" s="32" t="s">
        <v>302</v>
      </c>
      <c r="E45" s="32" t="s">
        <v>303</v>
      </c>
      <c r="F45" s="32" t="s">
        <v>286</v>
      </c>
      <c r="G45" s="32" t="s">
        <v>304</v>
      </c>
      <c r="H45" s="32" t="s">
        <v>25</v>
      </c>
      <c r="I45" s="44"/>
      <c r="J45" s="22">
        <v>582.7</v>
      </c>
      <c r="K45" s="53">
        <v>402</v>
      </c>
      <c r="L45" s="23">
        <f t="shared" si="1"/>
        <v>0</v>
      </c>
      <c r="M45" s="41">
        <f t="shared" si="0"/>
        <v>0</v>
      </c>
      <c r="N45" s="42">
        <v>3</v>
      </c>
    </row>
    <row r="46" spans="1:14" ht="24">
      <c r="A46" s="32">
        <v>227</v>
      </c>
      <c r="B46" s="33" t="s">
        <v>124</v>
      </c>
      <c r="C46" s="35" t="s">
        <v>305</v>
      </c>
      <c r="D46" s="32" t="s">
        <v>306</v>
      </c>
      <c r="E46" s="32" t="s">
        <v>307</v>
      </c>
      <c r="F46" s="32" t="s">
        <v>286</v>
      </c>
      <c r="G46" s="32" t="s">
        <v>308</v>
      </c>
      <c r="H46" s="32" t="s">
        <v>25</v>
      </c>
      <c r="I46" s="44"/>
      <c r="J46" s="22">
        <v>326.35</v>
      </c>
      <c r="K46" s="53">
        <v>293</v>
      </c>
      <c r="L46" s="23">
        <f t="shared" si="1"/>
        <v>0</v>
      </c>
      <c r="M46" s="41">
        <f t="shared" si="0"/>
        <v>0</v>
      </c>
      <c r="N46" s="42">
        <v>2</v>
      </c>
    </row>
    <row r="47" spans="1:14" ht="36">
      <c r="A47" s="32">
        <v>228</v>
      </c>
      <c r="B47" s="33" t="s">
        <v>125</v>
      </c>
      <c r="C47" s="35" t="s">
        <v>309</v>
      </c>
      <c r="D47" s="32" t="s">
        <v>310</v>
      </c>
      <c r="E47" s="32" t="s">
        <v>311</v>
      </c>
      <c r="F47" s="32" t="s">
        <v>286</v>
      </c>
      <c r="G47" s="32" t="s">
        <v>304</v>
      </c>
      <c r="H47" s="32" t="s">
        <v>25</v>
      </c>
      <c r="I47" s="44"/>
      <c r="J47" s="22">
        <v>661.85</v>
      </c>
      <c r="K47" s="53">
        <v>469.9</v>
      </c>
      <c r="L47" s="23">
        <f t="shared" si="1"/>
        <v>0</v>
      </c>
      <c r="M47" s="41">
        <f t="shared" si="0"/>
        <v>0</v>
      </c>
      <c r="N47" s="42">
        <v>2</v>
      </c>
    </row>
    <row r="48" spans="1:14" ht="24">
      <c r="A48" s="32">
        <v>232</v>
      </c>
      <c r="B48" s="33" t="s">
        <v>126</v>
      </c>
      <c r="C48" s="35" t="s">
        <v>312</v>
      </c>
      <c r="D48" s="32" t="s">
        <v>313</v>
      </c>
      <c r="E48" s="32" t="s">
        <v>276</v>
      </c>
      <c r="F48" s="32" t="s">
        <v>24</v>
      </c>
      <c r="G48" s="32" t="s">
        <v>308</v>
      </c>
      <c r="H48" s="32" t="s">
        <v>470</v>
      </c>
      <c r="I48" s="44"/>
      <c r="J48" s="22">
        <v>419.3</v>
      </c>
      <c r="K48" s="53">
        <v>399.61</v>
      </c>
      <c r="L48" s="23">
        <f t="shared" si="1"/>
        <v>0</v>
      </c>
      <c r="M48" s="41">
        <f t="shared" si="0"/>
        <v>0</v>
      </c>
      <c r="N48" s="42">
        <v>3</v>
      </c>
    </row>
    <row r="49" spans="1:14" ht="36" customHeight="1">
      <c r="A49" s="32">
        <v>235</v>
      </c>
      <c r="B49" s="33" t="s">
        <v>127</v>
      </c>
      <c r="C49" s="35" t="s">
        <v>314</v>
      </c>
      <c r="D49" s="32" t="s">
        <v>315</v>
      </c>
      <c r="E49" s="32" t="s">
        <v>316</v>
      </c>
      <c r="F49" s="32" t="s">
        <v>20</v>
      </c>
      <c r="G49" s="32" t="s">
        <v>317</v>
      </c>
      <c r="H49" s="32" t="s">
        <v>13</v>
      </c>
      <c r="I49" s="44"/>
      <c r="J49" s="22">
        <v>40.58</v>
      </c>
      <c r="K49" s="53">
        <v>14.66</v>
      </c>
      <c r="L49" s="23">
        <f t="shared" si="1"/>
        <v>0</v>
      </c>
      <c r="M49" s="41">
        <f t="shared" si="0"/>
        <v>0</v>
      </c>
      <c r="N49" s="42">
        <v>3</v>
      </c>
    </row>
    <row r="50" spans="1:14" ht="24">
      <c r="A50" s="32">
        <v>236</v>
      </c>
      <c r="B50" s="33" t="s">
        <v>128</v>
      </c>
      <c r="C50" s="35" t="s">
        <v>318</v>
      </c>
      <c r="D50" s="32" t="s">
        <v>319</v>
      </c>
      <c r="E50" s="32" t="s">
        <v>303</v>
      </c>
      <c r="F50" s="32" t="s">
        <v>20</v>
      </c>
      <c r="G50" s="32" t="s">
        <v>320</v>
      </c>
      <c r="H50" s="32" t="s">
        <v>13</v>
      </c>
      <c r="I50" s="44"/>
      <c r="J50" s="22">
        <v>44.589999999999996</v>
      </c>
      <c r="K50" s="53">
        <v>15.5</v>
      </c>
      <c r="L50" s="23">
        <f t="shared" si="1"/>
        <v>0</v>
      </c>
      <c r="M50" s="41">
        <f t="shared" si="0"/>
        <v>0</v>
      </c>
      <c r="N50" s="42">
        <v>3</v>
      </c>
    </row>
    <row r="51" spans="1:14" ht="24">
      <c r="A51" s="32">
        <v>237</v>
      </c>
      <c r="B51" s="33" t="s">
        <v>129</v>
      </c>
      <c r="C51" s="35" t="s">
        <v>321</v>
      </c>
      <c r="D51" s="32" t="s">
        <v>319</v>
      </c>
      <c r="E51" s="32" t="s">
        <v>303</v>
      </c>
      <c r="F51" s="32" t="s">
        <v>20</v>
      </c>
      <c r="G51" s="32" t="s">
        <v>322</v>
      </c>
      <c r="H51" s="32" t="s">
        <v>13</v>
      </c>
      <c r="I51" s="44"/>
      <c r="J51" s="22">
        <v>66.89</v>
      </c>
      <c r="K51" s="53">
        <v>18</v>
      </c>
      <c r="L51" s="23">
        <f t="shared" si="1"/>
        <v>0</v>
      </c>
      <c r="M51" s="41">
        <f t="shared" si="0"/>
        <v>0</v>
      </c>
      <c r="N51" s="42">
        <v>3</v>
      </c>
    </row>
    <row r="52" spans="1:14" ht="24">
      <c r="A52" s="32">
        <v>240</v>
      </c>
      <c r="B52" s="33" t="s">
        <v>130</v>
      </c>
      <c r="C52" s="35" t="s">
        <v>323</v>
      </c>
      <c r="D52" s="32" t="s">
        <v>324</v>
      </c>
      <c r="E52" s="32" t="s">
        <v>12</v>
      </c>
      <c r="F52" s="32" t="s">
        <v>217</v>
      </c>
      <c r="G52" s="32" t="s">
        <v>325</v>
      </c>
      <c r="H52" s="32" t="s">
        <v>13</v>
      </c>
      <c r="I52" s="44"/>
      <c r="J52" s="22">
        <v>63.58</v>
      </c>
      <c r="K52" s="53">
        <v>56.95</v>
      </c>
      <c r="L52" s="23">
        <f t="shared" si="1"/>
        <v>0</v>
      </c>
      <c r="M52" s="41">
        <f t="shared" si="0"/>
        <v>0</v>
      </c>
      <c r="N52" s="42">
        <v>2</v>
      </c>
    </row>
    <row r="53" spans="1:14" ht="96">
      <c r="A53" s="32">
        <v>246</v>
      </c>
      <c r="B53" s="33" t="s">
        <v>131</v>
      </c>
      <c r="C53" s="35" t="s">
        <v>326</v>
      </c>
      <c r="D53" s="32" t="s">
        <v>327</v>
      </c>
      <c r="E53" s="32" t="s">
        <v>328</v>
      </c>
      <c r="F53" s="32" t="s">
        <v>194</v>
      </c>
      <c r="G53" s="32" t="s">
        <v>329</v>
      </c>
      <c r="H53" s="32" t="s">
        <v>330</v>
      </c>
      <c r="I53" s="44"/>
      <c r="J53" s="22">
        <v>1062.2</v>
      </c>
      <c r="K53" s="53">
        <v>365</v>
      </c>
      <c r="L53" s="23">
        <f t="shared" si="1"/>
        <v>0</v>
      </c>
      <c r="M53" s="41">
        <f t="shared" si="0"/>
        <v>0</v>
      </c>
      <c r="N53" s="42">
        <v>3</v>
      </c>
    </row>
    <row r="54" spans="1:14" ht="36">
      <c r="A54" s="32">
        <v>248</v>
      </c>
      <c r="B54" s="33" t="s">
        <v>132</v>
      </c>
      <c r="C54" s="35" t="s">
        <v>331</v>
      </c>
      <c r="D54" s="32" t="s">
        <v>332</v>
      </c>
      <c r="E54" s="32" t="s">
        <v>333</v>
      </c>
      <c r="F54" s="32" t="s">
        <v>334</v>
      </c>
      <c r="G54" s="32" t="s">
        <v>308</v>
      </c>
      <c r="H54" s="32" t="s">
        <v>25</v>
      </c>
      <c r="I54" s="44"/>
      <c r="J54" s="22">
        <v>241.3</v>
      </c>
      <c r="K54" s="53">
        <v>201.4</v>
      </c>
      <c r="L54" s="23">
        <f t="shared" si="1"/>
        <v>0</v>
      </c>
      <c r="M54" s="41">
        <f t="shared" si="0"/>
        <v>0</v>
      </c>
      <c r="N54" s="42">
        <v>3</v>
      </c>
    </row>
    <row r="55" spans="1:14" ht="48" customHeight="1">
      <c r="A55" s="32">
        <v>250</v>
      </c>
      <c r="B55" s="33" t="s">
        <v>133</v>
      </c>
      <c r="C55" s="35" t="s">
        <v>335</v>
      </c>
      <c r="D55" s="32" t="s">
        <v>336</v>
      </c>
      <c r="E55" s="32" t="s">
        <v>337</v>
      </c>
      <c r="F55" s="32" t="s">
        <v>475</v>
      </c>
      <c r="G55" s="32" t="s">
        <v>338</v>
      </c>
      <c r="H55" s="32" t="s">
        <v>10</v>
      </c>
      <c r="I55" s="44"/>
      <c r="J55" s="22">
        <v>2109.2</v>
      </c>
      <c r="K55" s="53">
        <v>1960.88</v>
      </c>
      <c r="L55" s="23">
        <f t="shared" si="1"/>
        <v>0</v>
      </c>
      <c r="M55" s="41">
        <f t="shared" si="0"/>
        <v>0</v>
      </c>
      <c r="N55" s="42">
        <v>2</v>
      </c>
    </row>
    <row r="56" spans="1:14" ht="36">
      <c r="A56" s="32">
        <v>251</v>
      </c>
      <c r="B56" s="33" t="s">
        <v>134</v>
      </c>
      <c r="C56" s="35" t="s">
        <v>339</v>
      </c>
      <c r="D56" s="32" t="s">
        <v>336</v>
      </c>
      <c r="E56" s="32" t="s">
        <v>337</v>
      </c>
      <c r="F56" s="32" t="s">
        <v>475</v>
      </c>
      <c r="G56" s="32" t="s">
        <v>340</v>
      </c>
      <c r="H56" s="32" t="s">
        <v>10</v>
      </c>
      <c r="I56" s="44"/>
      <c r="J56" s="22">
        <v>3970.4</v>
      </c>
      <c r="K56" s="53">
        <v>3691.22</v>
      </c>
      <c r="L56" s="23">
        <f t="shared" si="1"/>
        <v>0</v>
      </c>
      <c r="M56" s="41">
        <f t="shared" si="0"/>
        <v>0</v>
      </c>
      <c r="N56" s="42">
        <v>2</v>
      </c>
    </row>
    <row r="57" spans="1:14" ht="48">
      <c r="A57" s="32">
        <v>252</v>
      </c>
      <c r="B57" s="33" t="s">
        <v>135</v>
      </c>
      <c r="C57" s="35" t="s">
        <v>341</v>
      </c>
      <c r="D57" s="32" t="s">
        <v>342</v>
      </c>
      <c r="E57" s="32" t="s">
        <v>343</v>
      </c>
      <c r="F57" s="32" t="s">
        <v>286</v>
      </c>
      <c r="G57" s="32" t="s">
        <v>344</v>
      </c>
      <c r="H57" s="32" t="s">
        <v>10</v>
      </c>
      <c r="I57" s="44"/>
      <c r="J57" s="22">
        <v>801.3</v>
      </c>
      <c r="K57" s="53">
        <v>760.52</v>
      </c>
      <c r="L57" s="23">
        <f t="shared" si="1"/>
        <v>0</v>
      </c>
      <c r="M57" s="41">
        <f t="shared" si="0"/>
        <v>0</v>
      </c>
      <c r="N57" s="42">
        <v>2</v>
      </c>
    </row>
    <row r="58" spans="1:14" ht="48">
      <c r="A58" s="32">
        <v>257</v>
      </c>
      <c r="B58" s="33" t="s">
        <v>136</v>
      </c>
      <c r="C58" s="35" t="s">
        <v>345</v>
      </c>
      <c r="D58" s="32" t="s">
        <v>346</v>
      </c>
      <c r="E58" s="32" t="s">
        <v>347</v>
      </c>
      <c r="F58" s="32" t="s">
        <v>194</v>
      </c>
      <c r="G58" s="32" t="s">
        <v>348</v>
      </c>
      <c r="H58" s="32" t="s">
        <v>473</v>
      </c>
      <c r="I58" s="44"/>
      <c r="J58" s="22">
        <v>620.05</v>
      </c>
      <c r="K58" s="53">
        <v>341.03</v>
      </c>
      <c r="L58" s="23">
        <f t="shared" si="1"/>
        <v>0</v>
      </c>
      <c r="M58" s="41">
        <f t="shared" si="0"/>
        <v>0</v>
      </c>
      <c r="N58" s="42">
        <v>3</v>
      </c>
    </row>
    <row r="59" spans="1:14" ht="15">
      <c r="A59" s="32">
        <v>260</v>
      </c>
      <c r="B59" s="33" t="s">
        <v>137</v>
      </c>
      <c r="C59" s="35" t="s">
        <v>349</v>
      </c>
      <c r="D59" s="32" t="s">
        <v>350</v>
      </c>
      <c r="E59" s="32" t="s">
        <v>351</v>
      </c>
      <c r="F59" s="32" t="s">
        <v>18</v>
      </c>
      <c r="G59" s="32" t="s">
        <v>352</v>
      </c>
      <c r="H59" s="32" t="s">
        <v>18</v>
      </c>
      <c r="I59" s="44"/>
      <c r="J59" s="22">
        <v>2530.2000000000003</v>
      </c>
      <c r="K59" s="53">
        <v>1294.59</v>
      </c>
      <c r="L59" s="23">
        <f t="shared" si="1"/>
        <v>0</v>
      </c>
      <c r="M59" s="41">
        <f t="shared" si="0"/>
        <v>0</v>
      </c>
      <c r="N59" s="42">
        <v>3</v>
      </c>
    </row>
    <row r="60" spans="1:14" ht="48">
      <c r="A60" s="32">
        <v>270</v>
      </c>
      <c r="B60" s="33" t="s">
        <v>138</v>
      </c>
      <c r="C60" s="35" t="s">
        <v>353</v>
      </c>
      <c r="D60" s="32" t="s">
        <v>354</v>
      </c>
      <c r="E60" s="32" t="s">
        <v>355</v>
      </c>
      <c r="F60" s="32" t="s">
        <v>356</v>
      </c>
      <c r="G60" s="32" t="s">
        <v>357</v>
      </c>
      <c r="H60" s="32" t="s">
        <v>358</v>
      </c>
      <c r="I60" s="44"/>
      <c r="J60" s="22">
        <v>858.5</v>
      </c>
      <c r="K60" s="53">
        <v>1009.63</v>
      </c>
      <c r="L60" s="23">
        <f t="shared" si="1"/>
        <v>0</v>
      </c>
      <c r="M60" s="41">
        <f t="shared" si="0"/>
        <v>0</v>
      </c>
      <c r="N60" s="42">
        <v>3</v>
      </c>
    </row>
    <row r="61" spans="1:14" ht="48">
      <c r="A61" s="32">
        <v>275</v>
      </c>
      <c r="B61" s="33" t="s">
        <v>139</v>
      </c>
      <c r="C61" s="35" t="s">
        <v>359</v>
      </c>
      <c r="D61" s="32" t="s">
        <v>360</v>
      </c>
      <c r="E61" s="32" t="s">
        <v>361</v>
      </c>
      <c r="F61" s="32" t="s">
        <v>362</v>
      </c>
      <c r="G61" s="32" t="s">
        <v>363</v>
      </c>
      <c r="H61" s="32" t="s">
        <v>219</v>
      </c>
      <c r="I61" s="44"/>
      <c r="J61" s="22">
        <v>3690</v>
      </c>
      <c r="K61" s="53">
        <v>1673</v>
      </c>
      <c r="L61" s="23">
        <f t="shared" si="1"/>
        <v>0</v>
      </c>
      <c r="M61" s="41">
        <f t="shared" si="0"/>
        <v>0</v>
      </c>
      <c r="N61" s="42">
        <v>3</v>
      </c>
    </row>
    <row r="62" spans="1:14" ht="48">
      <c r="A62" s="32">
        <v>276</v>
      </c>
      <c r="B62" s="33" t="s">
        <v>140</v>
      </c>
      <c r="C62" s="35" t="s">
        <v>364</v>
      </c>
      <c r="D62" s="32" t="s">
        <v>365</v>
      </c>
      <c r="E62" s="32" t="s">
        <v>366</v>
      </c>
      <c r="F62" s="32" t="s">
        <v>362</v>
      </c>
      <c r="G62" s="32" t="s">
        <v>367</v>
      </c>
      <c r="H62" s="32" t="s">
        <v>219</v>
      </c>
      <c r="I62" s="44"/>
      <c r="J62" s="22">
        <v>5252.9800000000005</v>
      </c>
      <c r="K62" s="53">
        <v>1637.02</v>
      </c>
      <c r="L62" s="23">
        <f t="shared" si="1"/>
        <v>0</v>
      </c>
      <c r="M62" s="41">
        <f t="shared" si="0"/>
        <v>0</v>
      </c>
      <c r="N62" s="42">
        <v>3</v>
      </c>
    </row>
    <row r="63" spans="1:14" ht="36">
      <c r="A63" s="32">
        <v>286</v>
      </c>
      <c r="B63" s="33" t="s">
        <v>141</v>
      </c>
      <c r="C63" s="35" t="s">
        <v>368</v>
      </c>
      <c r="D63" s="32" t="s">
        <v>369</v>
      </c>
      <c r="E63" s="32" t="s">
        <v>12</v>
      </c>
      <c r="F63" s="32" t="s">
        <v>370</v>
      </c>
      <c r="G63" s="32" t="s">
        <v>282</v>
      </c>
      <c r="H63" s="32" t="s">
        <v>19</v>
      </c>
      <c r="I63" s="44"/>
      <c r="J63" s="22">
        <v>4.13</v>
      </c>
      <c r="K63" s="53">
        <v>3.53</v>
      </c>
      <c r="L63" s="23">
        <f t="shared" si="1"/>
        <v>0</v>
      </c>
      <c r="M63" s="41">
        <f t="shared" si="0"/>
        <v>0</v>
      </c>
      <c r="N63" s="42">
        <v>3</v>
      </c>
    </row>
    <row r="64" spans="1:14" ht="48" customHeight="1">
      <c r="A64" s="32">
        <v>287</v>
      </c>
      <c r="B64" s="33" t="s">
        <v>142</v>
      </c>
      <c r="C64" s="35" t="s">
        <v>371</v>
      </c>
      <c r="D64" s="32" t="s">
        <v>372</v>
      </c>
      <c r="E64" s="32" t="s">
        <v>12</v>
      </c>
      <c r="F64" s="32" t="s">
        <v>476</v>
      </c>
      <c r="G64" s="32" t="s">
        <v>17</v>
      </c>
      <c r="H64" s="32" t="s">
        <v>373</v>
      </c>
      <c r="I64" s="44"/>
      <c r="J64" s="22">
        <v>9.360000000000001</v>
      </c>
      <c r="K64" s="53">
        <v>7.9</v>
      </c>
      <c r="L64" s="23">
        <f t="shared" si="1"/>
        <v>0</v>
      </c>
      <c r="M64" s="41">
        <f t="shared" si="0"/>
        <v>0</v>
      </c>
      <c r="N64" s="42">
        <v>3</v>
      </c>
    </row>
    <row r="65" spans="1:14" ht="48">
      <c r="A65" s="32">
        <v>288</v>
      </c>
      <c r="B65" s="33" t="s">
        <v>143</v>
      </c>
      <c r="C65" s="35" t="s">
        <v>374</v>
      </c>
      <c r="D65" s="32" t="s">
        <v>375</v>
      </c>
      <c r="E65" s="32" t="s">
        <v>376</v>
      </c>
      <c r="F65" s="32" t="s">
        <v>377</v>
      </c>
      <c r="G65" s="32" t="s">
        <v>27</v>
      </c>
      <c r="H65" s="32" t="s">
        <v>19</v>
      </c>
      <c r="I65" s="44"/>
      <c r="J65" s="22">
        <v>8.05</v>
      </c>
      <c r="K65" s="53">
        <v>5.14</v>
      </c>
      <c r="L65" s="23">
        <f t="shared" si="1"/>
        <v>0</v>
      </c>
      <c r="M65" s="41">
        <f t="shared" si="0"/>
        <v>0</v>
      </c>
      <c r="N65" s="42">
        <v>3</v>
      </c>
    </row>
    <row r="66" spans="1:14" ht="24">
      <c r="A66" s="32">
        <v>290</v>
      </c>
      <c r="B66" s="33" t="s">
        <v>144</v>
      </c>
      <c r="C66" s="35" t="s">
        <v>378</v>
      </c>
      <c r="D66" s="32" t="s">
        <v>379</v>
      </c>
      <c r="E66" s="32" t="s">
        <v>303</v>
      </c>
      <c r="F66" s="32" t="s">
        <v>20</v>
      </c>
      <c r="G66" s="32" t="s">
        <v>380</v>
      </c>
      <c r="H66" s="32" t="s">
        <v>13</v>
      </c>
      <c r="I66" s="44"/>
      <c r="J66" s="22">
        <v>22.4</v>
      </c>
      <c r="K66" s="53">
        <v>12</v>
      </c>
      <c r="L66" s="23">
        <f t="shared" si="1"/>
        <v>0</v>
      </c>
      <c r="M66" s="41">
        <f t="shared" si="0"/>
        <v>0</v>
      </c>
      <c r="N66" s="42">
        <v>3</v>
      </c>
    </row>
    <row r="67" spans="1:14" ht="24">
      <c r="A67" s="32">
        <v>293</v>
      </c>
      <c r="B67" s="33" t="s">
        <v>145</v>
      </c>
      <c r="C67" s="35" t="s">
        <v>381</v>
      </c>
      <c r="D67" s="32" t="s">
        <v>382</v>
      </c>
      <c r="E67" s="32" t="s">
        <v>26</v>
      </c>
      <c r="F67" s="32" t="s">
        <v>18</v>
      </c>
      <c r="G67" s="32" t="s">
        <v>383</v>
      </c>
      <c r="H67" s="32" t="s">
        <v>18</v>
      </c>
      <c r="I67" s="44"/>
      <c r="J67" s="22">
        <v>19.04</v>
      </c>
      <c r="K67" s="53">
        <v>18.81</v>
      </c>
      <c r="L67" s="23">
        <f t="shared" si="1"/>
        <v>0</v>
      </c>
      <c r="M67" s="41">
        <f t="shared" si="0"/>
        <v>0</v>
      </c>
      <c r="N67" s="42">
        <v>2</v>
      </c>
    </row>
    <row r="68" spans="1:14" ht="24">
      <c r="A68" s="32">
        <v>294</v>
      </c>
      <c r="B68" s="33" t="s">
        <v>146</v>
      </c>
      <c r="C68" s="35" t="s">
        <v>384</v>
      </c>
      <c r="D68" s="32" t="s">
        <v>385</v>
      </c>
      <c r="E68" s="32" t="s">
        <v>181</v>
      </c>
      <c r="F68" s="32" t="s">
        <v>20</v>
      </c>
      <c r="G68" s="32" t="s">
        <v>386</v>
      </c>
      <c r="H68" s="32" t="s">
        <v>13</v>
      </c>
      <c r="I68" s="44"/>
      <c r="J68" s="22">
        <v>47.92</v>
      </c>
      <c r="K68" s="53">
        <v>45.66</v>
      </c>
      <c r="L68" s="23">
        <f t="shared" si="1"/>
        <v>0</v>
      </c>
      <c r="M68" s="41">
        <f t="shared" si="0"/>
        <v>0</v>
      </c>
      <c r="N68" s="42">
        <v>3</v>
      </c>
    </row>
    <row r="69" spans="1:14" ht="24">
      <c r="A69" s="32">
        <v>295</v>
      </c>
      <c r="B69" s="33" t="s">
        <v>147</v>
      </c>
      <c r="C69" s="35" t="s">
        <v>85</v>
      </c>
      <c r="D69" s="32" t="s">
        <v>387</v>
      </c>
      <c r="E69" s="32" t="s">
        <v>388</v>
      </c>
      <c r="F69" s="32" t="s">
        <v>18</v>
      </c>
      <c r="G69" s="32" t="s">
        <v>28</v>
      </c>
      <c r="H69" s="32" t="s">
        <v>18</v>
      </c>
      <c r="I69" s="44"/>
      <c r="J69" s="22">
        <v>3.27</v>
      </c>
      <c r="K69" s="53">
        <v>2.87</v>
      </c>
      <c r="L69" s="23">
        <f t="shared" si="1"/>
        <v>0</v>
      </c>
      <c r="M69" s="41">
        <f t="shared" si="0"/>
        <v>0</v>
      </c>
      <c r="N69" s="42">
        <v>3</v>
      </c>
    </row>
    <row r="70" spans="1:14" ht="24">
      <c r="A70" s="32">
        <v>301</v>
      </c>
      <c r="B70" s="33" t="s">
        <v>148</v>
      </c>
      <c r="C70" s="35" t="s">
        <v>389</v>
      </c>
      <c r="D70" s="32" t="s">
        <v>390</v>
      </c>
      <c r="E70" s="32" t="s">
        <v>391</v>
      </c>
      <c r="F70" s="32" t="s">
        <v>217</v>
      </c>
      <c r="G70" s="32" t="s">
        <v>29</v>
      </c>
      <c r="H70" s="32" t="s">
        <v>13</v>
      </c>
      <c r="I70" s="44"/>
      <c r="J70" s="22">
        <v>47.52</v>
      </c>
      <c r="K70" s="53">
        <v>45.4</v>
      </c>
      <c r="L70" s="23">
        <f t="shared" si="1"/>
        <v>0</v>
      </c>
      <c r="M70" s="41">
        <f t="shared" si="0"/>
        <v>0</v>
      </c>
      <c r="N70" s="42">
        <v>2</v>
      </c>
    </row>
    <row r="71" spans="1:14" ht="24">
      <c r="A71" s="32">
        <v>302</v>
      </c>
      <c r="B71" s="33" t="s">
        <v>149</v>
      </c>
      <c r="C71" s="35" t="s">
        <v>392</v>
      </c>
      <c r="D71" s="32" t="s">
        <v>393</v>
      </c>
      <c r="E71" s="32" t="s">
        <v>391</v>
      </c>
      <c r="F71" s="32" t="s">
        <v>20</v>
      </c>
      <c r="G71" s="32" t="s">
        <v>394</v>
      </c>
      <c r="H71" s="32" t="s">
        <v>13</v>
      </c>
      <c r="I71" s="44"/>
      <c r="J71" s="22">
        <v>128.13</v>
      </c>
      <c r="K71" s="53">
        <v>122.39</v>
      </c>
      <c r="L71" s="23">
        <f aca="true" t="shared" si="2" ref="L71:L100">I71*J71</f>
        <v>0</v>
      </c>
      <c r="M71" s="41">
        <f aca="true" t="shared" si="3" ref="M71:M100">I71*K71</f>
        <v>0</v>
      </c>
      <c r="N71" s="42">
        <v>2</v>
      </c>
    </row>
    <row r="72" spans="1:14" ht="36">
      <c r="A72" s="32">
        <v>306</v>
      </c>
      <c r="B72" s="33" t="s">
        <v>150</v>
      </c>
      <c r="C72" s="35" t="s">
        <v>395</v>
      </c>
      <c r="D72" s="32" t="s">
        <v>396</v>
      </c>
      <c r="E72" s="32" t="s">
        <v>397</v>
      </c>
      <c r="F72" s="32" t="s">
        <v>217</v>
      </c>
      <c r="G72" s="32" t="s">
        <v>398</v>
      </c>
      <c r="H72" s="32" t="s">
        <v>13</v>
      </c>
      <c r="I72" s="44"/>
      <c r="J72" s="22">
        <v>204.2</v>
      </c>
      <c r="K72" s="53">
        <v>195.19</v>
      </c>
      <c r="L72" s="23">
        <f t="shared" si="2"/>
        <v>0</v>
      </c>
      <c r="M72" s="41">
        <f t="shared" si="3"/>
        <v>0</v>
      </c>
      <c r="N72" s="42">
        <v>2</v>
      </c>
    </row>
    <row r="73" spans="1:14" ht="36">
      <c r="A73" s="32">
        <v>307</v>
      </c>
      <c r="B73" s="33" t="s">
        <v>151</v>
      </c>
      <c r="C73" s="35" t="s">
        <v>399</v>
      </c>
      <c r="D73" s="32" t="s">
        <v>396</v>
      </c>
      <c r="E73" s="32" t="s">
        <v>397</v>
      </c>
      <c r="F73" s="32" t="s">
        <v>217</v>
      </c>
      <c r="G73" s="32" t="s">
        <v>400</v>
      </c>
      <c r="H73" s="32" t="s">
        <v>13</v>
      </c>
      <c r="I73" s="44"/>
      <c r="J73" s="22">
        <v>408.94</v>
      </c>
      <c r="K73" s="53">
        <v>390.63</v>
      </c>
      <c r="L73" s="23">
        <f t="shared" si="2"/>
        <v>0</v>
      </c>
      <c r="M73" s="41">
        <f t="shared" si="3"/>
        <v>0</v>
      </c>
      <c r="N73" s="42">
        <v>2</v>
      </c>
    </row>
    <row r="74" spans="1:14" ht="21" customHeight="1">
      <c r="A74" s="32">
        <v>309</v>
      </c>
      <c r="B74" s="33" t="s">
        <v>152</v>
      </c>
      <c r="C74" s="35" t="s">
        <v>401</v>
      </c>
      <c r="D74" s="32" t="s">
        <v>402</v>
      </c>
      <c r="E74" s="32" t="s">
        <v>483</v>
      </c>
      <c r="F74" s="32" t="s">
        <v>403</v>
      </c>
      <c r="G74" s="32" t="s">
        <v>404</v>
      </c>
      <c r="H74" s="32" t="s">
        <v>219</v>
      </c>
      <c r="I74" s="44"/>
      <c r="J74" s="22">
        <v>1830</v>
      </c>
      <c r="K74" s="53">
        <v>1194</v>
      </c>
      <c r="L74" s="23">
        <f t="shared" si="2"/>
        <v>0</v>
      </c>
      <c r="M74" s="41">
        <f t="shared" si="3"/>
        <v>0</v>
      </c>
      <c r="N74" s="42">
        <v>3</v>
      </c>
    </row>
    <row r="75" spans="1:14" ht="27.75" customHeight="1">
      <c r="A75" s="32">
        <v>316</v>
      </c>
      <c r="B75" s="33" t="s">
        <v>153</v>
      </c>
      <c r="C75" s="35" t="s">
        <v>405</v>
      </c>
      <c r="D75" s="35" t="s">
        <v>406</v>
      </c>
      <c r="E75" s="32" t="s">
        <v>407</v>
      </c>
      <c r="F75" s="32" t="s">
        <v>408</v>
      </c>
      <c r="G75" s="32" t="s">
        <v>409</v>
      </c>
      <c r="H75" s="32" t="s">
        <v>25</v>
      </c>
      <c r="I75" s="44"/>
      <c r="J75" s="22">
        <v>926.6200000000001</v>
      </c>
      <c r="K75" s="53">
        <v>885.27</v>
      </c>
      <c r="L75" s="23">
        <f t="shared" si="2"/>
        <v>0</v>
      </c>
      <c r="M75" s="41">
        <f t="shared" si="3"/>
        <v>0</v>
      </c>
      <c r="N75" s="42">
        <v>1</v>
      </c>
    </row>
    <row r="76" spans="1:14" ht="15">
      <c r="A76" s="32">
        <v>325</v>
      </c>
      <c r="B76" s="33" t="s">
        <v>154</v>
      </c>
      <c r="C76" s="35" t="s">
        <v>410</v>
      </c>
      <c r="D76" s="35" t="s">
        <v>411</v>
      </c>
      <c r="E76" s="32" t="s">
        <v>12</v>
      </c>
      <c r="F76" s="32" t="s">
        <v>20</v>
      </c>
      <c r="G76" s="32" t="s">
        <v>412</v>
      </c>
      <c r="H76" s="32" t="s">
        <v>13</v>
      </c>
      <c r="I76" s="44"/>
      <c r="J76" s="22">
        <v>22.65</v>
      </c>
      <c r="K76" s="53">
        <v>20.29</v>
      </c>
      <c r="L76" s="23">
        <f t="shared" si="2"/>
        <v>0</v>
      </c>
      <c r="M76" s="41">
        <f t="shared" si="3"/>
        <v>0</v>
      </c>
      <c r="N76" s="42">
        <v>2</v>
      </c>
    </row>
    <row r="77" spans="1:14" ht="48" customHeight="1">
      <c r="A77" s="32">
        <v>326</v>
      </c>
      <c r="B77" s="33" t="s">
        <v>155</v>
      </c>
      <c r="C77" s="35" t="s">
        <v>413</v>
      </c>
      <c r="D77" s="32" t="s">
        <v>414</v>
      </c>
      <c r="E77" s="32" t="s">
        <v>12</v>
      </c>
      <c r="F77" s="32" t="s">
        <v>20</v>
      </c>
      <c r="G77" s="32" t="s">
        <v>317</v>
      </c>
      <c r="H77" s="32" t="s">
        <v>13</v>
      </c>
      <c r="I77" s="44"/>
      <c r="J77" s="22">
        <v>25.75</v>
      </c>
      <c r="K77" s="53">
        <v>23.07</v>
      </c>
      <c r="L77" s="23">
        <f t="shared" si="2"/>
        <v>0</v>
      </c>
      <c r="M77" s="41">
        <f t="shared" si="3"/>
        <v>0</v>
      </c>
      <c r="N77" s="42">
        <v>2</v>
      </c>
    </row>
    <row r="78" spans="1:14" ht="24">
      <c r="A78" s="32">
        <v>328</v>
      </c>
      <c r="B78" s="33" t="s">
        <v>30</v>
      </c>
      <c r="C78" s="35" t="s">
        <v>80</v>
      </c>
      <c r="D78" s="32" t="s">
        <v>415</v>
      </c>
      <c r="E78" s="32" t="s">
        <v>12</v>
      </c>
      <c r="F78" s="32" t="s">
        <v>20</v>
      </c>
      <c r="G78" s="32" t="s">
        <v>416</v>
      </c>
      <c r="H78" s="32" t="s">
        <v>13</v>
      </c>
      <c r="I78" s="44"/>
      <c r="J78" s="22">
        <v>18.42</v>
      </c>
      <c r="K78" s="53">
        <v>15.99</v>
      </c>
      <c r="L78" s="23">
        <f t="shared" si="2"/>
        <v>0</v>
      </c>
      <c r="M78" s="41">
        <f t="shared" si="3"/>
        <v>0</v>
      </c>
      <c r="N78" s="42">
        <v>2</v>
      </c>
    </row>
    <row r="79" spans="1:14" ht="24">
      <c r="A79" s="32">
        <v>329</v>
      </c>
      <c r="B79" s="33" t="s">
        <v>156</v>
      </c>
      <c r="C79" s="35" t="s">
        <v>81</v>
      </c>
      <c r="D79" s="32" t="s">
        <v>417</v>
      </c>
      <c r="E79" s="32" t="s">
        <v>201</v>
      </c>
      <c r="F79" s="32" t="s">
        <v>20</v>
      </c>
      <c r="G79" s="32" t="s">
        <v>32</v>
      </c>
      <c r="H79" s="32" t="s">
        <v>13</v>
      </c>
      <c r="I79" s="44"/>
      <c r="J79" s="22">
        <v>71.06</v>
      </c>
      <c r="K79" s="53">
        <v>71.06</v>
      </c>
      <c r="L79" s="23">
        <f t="shared" si="2"/>
        <v>0</v>
      </c>
      <c r="M79" s="41">
        <f t="shared" si="3"/>
        <v>0</v>
      </c>
      <c r="N79" s="42">
        <v>1</v>
      </c>
    </row>
    <row r="80" spans="1:14" ht="24">
      <c r="A80" s="32">
        <v>330</v>
      </c>
      <c r="B80" s="33" t="s">
        <v>157</v>
      </c>
      <c r="C80" s="35" t="s">
        <v>82</v>
      </c>
      <c r="D80" s="32" t="s">
        <v>418</v>
      </c>
      <c r="E80" s="32" t="s">
        <v>33</v>
      </c>
      <c r="F80" s="32" t="s">
        <v>20</v>
      </c>
      <c r="G80" s="32" t="s">
        <v>29</v>
      </c>
      <c r="H80" s="32" t="s">
        <v>13</v>
      </c>
      <c r="I80" s="44"/>
      <c r="J80" s="22">
        <v>118.58</v>
      </c>
      <c r="K80" s="53">
        <v>98.08</v>
      </c>
      <c r="L80" s="23">
        <f t="shared" si="2"/>
        <v>0</v>
      </c>
      <c r="M80" s="41">
        <f t="shared" si="3"/>
        <v>0</v>
      </c>
      <c r="N80" s="42">
        <v>1</v>
      </c>
    </row>
    <row r="81" spans="1:14" ht="15">
      <c r="A81" s="32">
        <v>333</v>
      </c>
      <c r="B81" s="33" t="s">
        <v>158</v>
      </c>
      <c r="C81" s="35" t="s">
        <v>419</v>
      </c>
      <c r="D81" s="32" t="s">
        <v>420</v>
      </c>
      <c r="E81" s="32" t="s">
        <v>12</v>
      </c>
      <c r="F81" s="32" t="s">
        <v>20</v>
      </c>
      <c r="G81" s="32" t="s">
        <v>421</v>
      </c>
      <c r="H81" s="32" t="s">
        <v>13</v>
      </c>
      <c r="I81" s="44"/>
      <c r="J81" s="22">
        <v>28.94</v>
      </c>
      <c r="K81" s="53">
        <v>25.69</v>
      </c>
      <c r="L81" s="23">
        <f t="shared" si="2"/>
        <v>0</v>
      </c>
      <c r="M81" s="41">
        <f t="shared" si="3"/>
        <v>0</v>
      </c>
      <c r="N81" s="42">
        <v>3</v>
      </c>
    </row>
    <row r="82" spans="1:14" ht="24">
      <c r="A82" s="32">
        <v>339</v>
      </c>
      <c r="B82" s="33" t="s">
        <v>159</v>
      </c>
      <c r="C82" s="35" t="s">
        <v>422</v>
      </c>
      <c r="D82" s="32" t="s">
        <v>423</v>
      </c>
      <c r="E82" s="32" t="s">
        <v>424</v>
      </c>
      <c r="F82" s="32" t="s">
        <v>194</v>
      </c>
      <c r="G82" s="32" t="s">
        <v>425</v>
      </c>
      <c r="H82" s="32" t="s">
        <v>35</v>
      </c>
      <c r="I82" s="44"/>
      <c r="J82" s="22">
        <v>1241.1100000000001</v>
      </c>
      <c r="K82" s="53">
        <v>1195.69</v>
      </c>
      <c r="L82" s="23">
        <f t="shared" si="2"/>
        <v>0</v>
      </c>
      <c r="M82" s="41">
        <f t="shared" si="3"/>
        <v>0</v>
      </c>
      <c r="N82" s="42">
        <v>3</v>
      </c>
    </row>
    <row r="83" spans="1:14" ht="36">
      <c r="A83" s="32">
        <v>343</v>
      </c>
      <c r="B83" s="33" t="s">
        <v>160</v>
      </c>
      <c r="C83" s="35" t="s">
        <v>426</v>
      </c>
      <c r="D83" s="32" t="s">
        <v>427</v>
      </c>
      <c r="E83" s="32" t="s">
        <v>428</v>
      </c>
      <c r="F83" s="32" t="s">
        <v>477</v>
      </c>
      <c r="G83" s="32" t="s">
        <v>429</v>
      </c>
      <c r="H83" s="32" t="s">
        <v>10</v>
      </c>
      <c r="I83" s="44"/>
      <c r="J83" s="22">
        <v>1503.1</v>
      </c>
      <c r="K83" s="53">
        <v>1430.64</v>
      </c>
      <c r="L83" s="23">
        <f t="shared" si="2"/>
        <v>0</v>
      </c>
      <c r="M83" s="41">
        <f t="shared" si="3"/>
        <v>0</v>
      </c>
      <c r="N83" s="42">
        <v>3</v>
      </c>
    </row>
    <row r="84" spans="1:14" ht="24">
      <c r="A84" s="32">
        <v>351</v>
      </c>
      <c r="B84" s="33" t="s">
        <v>161</v>
      </c>
      <c r="C84" s="35" t="s">
        <v>430</v>
      </c>
      <c r="D84" s="32" t="s">
        <v>431</v>
      </c>
      <c r="E84" s="32" t="s">
        <v>12</v>
      </c>
      <c r="F84" s="32" t="s">
        <v>432</v>
      </c>
      <c r="G84" s="32" t="s">
        <v>185</v>
      </c>
      <c r="H84" s="32" t="s">
        <v>13</v>
      </c>
      <c r="I84" s="44"/>
      <c r="J84" s="22">
        <v>29.080000000000002</v>
      </c>
      <c r="K84" s="53">
        <v>25.99</v>
      </c>
      <c r="L84" s="23">
        <f t="shared" si="2"/>
        <v>0</v>
      </c>
      <c r="M84" s="41">
        <f t="shared" si="3"/>
        <v>0</v>
      </c>
      <c r="N84" s="42">
        <v>3</v>
      </c>
    </row>
    <row r="85" spans="1:14" ht="24">
      <c r="A85" s="32">
        <v>355</v>
      </c>
      <c r="B85" s="33" t="s">
        <v>162</v>
      </c>
      <c r="C85" s="35" t="s">
        <v>433</v>
      </c>
      <c r="D85" s="32" t="s">
        <v>434</v>
      </c>
      <c r="E85" s="32" t="s">
        <v>435</v>
      </c>
      <c r="F85" s="32" t="s">
        <v>20</v>
      </c>
      <c r="G85" s="32" t="s">
        <v>436</v>
      </c>
      <c r="H85" s="32" t="s">
        <v>13</v>
      </c>
      <c r="I85" s="44"/>
      <c r="J85" s="22">
        <v>31.83</v>
      </c>
      <c r="K85" s="53">
        <v>31.83</v>
      </c>
      <c r="L85" s="23">
        <f t="shared" si="2"/>
        <v>0</v>
      </c>
      <c r="M85" s="41">
        <f t="shared" si="3"/>
        <v>0</v>
      </c>
      <c r="N85" s="42">
        <v>1</v>
      </c>
    </row>
    <row r="86" spans="1:14" ht="48" customHeight="1">
      <c r="A86" s="45">
        <v>357</v>
      </c>
      <c r="B86" s="45" t="s">
        <v>163</v>
      </c>
      <c r="C86" s="35" t="s">
        <v>437</v>
      </c>
      <c r="D86" s="32" t="s">
        <v>438</v>
      </c>
      <c r="E86" s="32" t="s">
        <v>201</v>
      </c>
      <c r="F86" s="32" t="s">
        <v>34</v>
      </c>
      <c r="G86" s="32" t="s">
        <v>439</v>
      </c>
      <c r="H86" s="32" t="s">
        <v>440</v>
      </c>
      <c r="I86" s="44"/>
      <c r="J86" s="22">
        <v>10.62</v>
      </c>
      <c r="K86" s="53">
        <v>5.08</v>
      </c>
      <c r="L86" s="23">
        <f t="shared" si="2"/>
        <v>0</v>
      </c>
      <c r="M86" s="41">
        <f t="shared" si="3"/>
        <v>0</v>
      </c>
      <c r="N86" s="42">
        <v>2</v>
      </c>
    </row>
    <row r="87" spans="1:14" ht="24">
      <c r="A87" s="45"/>
      <c r="B87" s="45"/>
      <c r="C87" s="35" t="s">
        <v>441</v>
      </c>
      <c r="D87" s="32" t="s">
        <v>438</v>
      </c>
      <c r="E87" s="32" t="s">
        <v>201</v>
      </c>
      <c r="F87" s="32" t="s">
        <v>34</v>
      </c>
      <c r="G87" s="32" t="s">
        <v>442</v>
      </c>
      <c r="H87" s="32" t="s">
        <v>440</v>
      </c>
      <c r="I87" s="44"/>
      <c r="J87" s="22">
        <v>10.62</v>
      </c>
      <c r="K87" s="53">
        <v>5.08</v>
      </c>
      <c r="L87" s="23">
        <f t="shared" si="2"/>
        <v>0</v>
      </c>
      <c r="M87" s="41">
        <f t="shared" si="3"/>
        <v>0</v>
      </c>
      <c r="N87" s="42">
        <v>2</v>
      </c>
    </row>
    <row r="88" spans="1:14" ht="15">
      <c r="A88" s="32">
        <v>358</v>
      </c>
      <c r="B88" s="33" t="s">
        <v>164</v>
      </c>
      <c r="C88" s="35" t="s">
        <v>83</v>
      </c>
      <c r="D88" s="32" t="s">
        <v>443</v>
      </c>
      <c r="E88" s="32" t="s">
        <v>36</v>
      </c>
      <c r="F88" s="32" t="s">
        <v>20</v>
      </c>
      <c r="G88" s="32" t="s">
        <v>37</v>
      </c>
      <c r="H88" s="32" t="s">
        <v>13</v>
      </c>
      <c r="I88" s="44"/>
      <c r="J88" s="22">
        <v>84.46000000000001</v>
      </c>
      <c r="K88" s="53">
        <v>80.54</v>
      </c>
      <c r="L88" s="23">
        <f t="shared" si="2"/>
        <v>0</v>
      </c>
      <c r="M88" s="41">
        <f t="shared" si="3"/>
        <v>0</v>
      </c>
      <c r="N88" s="42">
        <v>3</v>
      </c>
    </row>
    <row r="89" spans="1:14" ht="15">
      <c r="A89" s="32">
        <v>360</v>
      </c>
      <c r="B89" s="33" t="s">
        <v>38</v>
      </c>
      <c r="C89" s="35" t="s">
        <v>84</v>
      </c>
      <c r="D89" s="32" t="s">
        <v>444</v>
      </c>
      <c r="E89" s="32" t="s">
        <v>12</v>
      </c>
      <c r="F89" s="32" t="s">
        <v>20</v>
      </c>
      <c r="G89" s="32" t="s">
        <v>39</v>
      </c>
      <c r="H89" s="32" t="s">
        <v>13</v>
      </c>
      <c r="I89" s="44"/>
      <c r="J89" s="22">
        <v>291.34000000000003</v>
      </c>
      <c r="K89" s="53">
        <v>260.99</v>
      </c>
      <c r="L89" s="23">
        <f t="shared" si="2"/>
        <v>0</v>
      </c>
      <c r="M89" s="41">
        <f t="shared" si="3"/>
        <v>0</v>
      </c>
      <c r="N89" s="42">
        <v>2</v>
      </c>
    </row>
    <row r="90" spans="1:14" ht="15">
      <c r="A90" s="32">
        <v>364</v>
      </c>
      <c r="B90" s="33" t="s">
        <v>165</v>
      </c>
      <c r="C90" s="35" t="s">
        <v>445</v>
      </c>
      <c r="D90" s="32" t="s">
        <v>446</v>
      </c>
      <c r="E90" s="32" t="s">
        <v>12</v>
      </c>
      <c r="F90" s="32" t="s">
        <v>20</v>
      </c>
      <c r="G90" s="32" t="s">
        <v>447</v>
      </c>
      <c r="H90" s="32" t="s">
        <v>13</v>
      </c>
      <c r="I90" s="44"/>
      <c r="J90" s="22">
        <v>14.36</v>
      </c>
      <c r="K90" s="53">
        <v>12.83</v>
      </c>
      <c r="L90" s="23">
        <f t="shared" si="2"/>
        <v>0</v>
      </c>
      <c r="M90" s="41">
        <f t="shared" si="3"/>
        <v>0</v>
      </c>
      <c r="N90" s="42">
        <v>3</v>
      </c>
    </row>
    <row r="91" spans="1:14" ht="24">
      <c r="A91" s="45">
        <v>368</v>
      </c>
      <c r="B91" s="46" t="s">
        <v>166</v>
      </c>
      <c r="C91" s="35" t="s">
        <v>448</v>
      </c>
      <c r="D91" s="32" t="s">
        <v>449</v>
      </c>
      <c r="E91" s="32" t="s">
        <v>245</v>
      </c>
      <c r="F91" s="32" t="s">
        <v>194</v>
      </c>
      <c r="G91" s="32" t="s">
        <v>450</v>
      </c>
      <c r="H91" s="32" t="s">
        <v>440</v>
      </c>
      <c r="I91" s="44"/>
      <c r="J91" s="22">
        <v>34.46</v>
      </c>
      <c r="K91" s="53">
        <v>24.45</v>
      </c>
      <c r="L91" s="23">
        <f t="shared" si="2"/>
        <v>0</v>
      </c>
      <c r="M91" s="41">
        <f t="shared" si="3"/>
        <v>0</v>
      </c>
      <c r="N91" s="42">
        <v>3</v>
      </c>
    </row>
    <row r="92" spans="1:14" ht="24">
      <c r="A92" s="45"/>
      <c r="B92" s="46"/>
      <c r="C92" s="35" t="s">
        <v>451</v>
      </c>
      <c r="D92" s="32" t="s">
        <v>449</v>
      </c>
      <c r="E92" s="32" t="s">
        <v>245</v>
      </c>
      <c r="F92" s="32" t="s">
        <v>194</v>
      </c>
      <c r="G92" s="32" t="s">
        <v>452</v>
      </c>
      <c r="H92" s="32" t="s">
        <v>440</v>
      </c>
      <c r="I92" s="44"/>
      <c r="J92" s="22">
        <v>34.46</v>
      </c>
      <c r="K92" s="53">
        <v>24.45</v>
      </c>
      <c r="L92" s="23">
        <f t="shared" si="2"/>
        <v>0</v>
      </c>
      <c r="M92" s="41">
        <f t="shared" si="3"/>
        <v>0</v>
      </c>
      <c r="N92" s="42">
        <v>3</v>
      </c>
    </row>
    <row r="93" spans="1:14" ht="24">
      <c r="A93" s="45">
        <v>369</v>
      </c>
      <c r="B93" s="46" t="s">
        <v>167</v>
      </c>
      <c r="C93" s="35" t="s">
        <v>453</v>
      </c>
      <c r="D93" s="32" t="s">
        <v>454</v>
      </c>
      <c r="E93" s="32" t="s">
        <v>245</v>
      </c>
      <c r="F93" s="32" t="s">
        <v>194</v>
      </c>
      <c r="G93" s="32" t="s">
        <v>455</v>
      </c>
      <c r="H93" s="32" t="s">
        <v>440</v>
      </c>
      <c r="I93" s="44"/>
      <c r="J93" s="22">
        <v>42.44</v>
      </c>
      <c r="K93" s="53">
        <v>21.51</v>
      </c>
      <c r="L93" s="23">
        <f t="shared" si="2"/>
        <v>0</v>
      </c>
      <c r="M93" s="41">
        <f t="shared" si="3"/>
        <v>0</v>
      </c>
      <c r="N93" s="42">
        <v>3</v>
      </c>
    </row>
    <row r="94" spans="1:14" ht="24">
      <c r="A94" s="45"/>
      <c r="B94" s="46"/>
      <c r="C94" s="35" t="s">
        <v>456</v>
      </c>
      <c r="D94" s="32" t="s">
        <v>454</v>
      </c>
      <c r="E94" s="32" t="s">
        <v>245</v>
      </c>
      <c r="F94" s="32" t="s">
        <v>194</v>
      </c>
      <c r="G94" s="32" t="s">
        <v>457</v>
      </c>
      <c r="H94" s="32" t="s">
        <v>440</v>
      </c>
      <c r="I94" s="44"/>
      <c r="J94" s="22">
        <v>42.44</v>
      </c>
      <c r="K94" s="53">
        <v>21.51</v>
      </c>
      <c r="L94" s="23">
        <f t="shared" si="2"/>
        <v>0</v>
      </c>
      <c r="M94" s="41">
        <f t="shared" si="3"/>
        <v>0</v>
      </c>
      <c r="N94" s="42">
        <v>3</v>
      </c>
    </row>
    <row r="95" spans="1:14" ht="24">
      <c r="A95" s="45"/>
      <c r="B95" s="46"/>
      <c r="C95" s="35" t="s">
        <v>458</v>
      </c>
      <c r="D95" s="32" t="s">
        <v>454</v>
      </c>
      <c r="E95" s="32" t="s">
        <v>245</v>
      </c>
      <c r="F95" s="32" t="s">
        <v>194</v>
      </c>
      <c r="G95" s="32" t="s">
        <v>459</v>
      </c>
      <c r="H95" s="32" t="s">
        <v>440</v>
      </c>
      <c r="I95" s="44"/>
      <c r="J95" s="22">
        <v>42.44</v>
      </c>
      <c r="K95" s="53">
        <v>21.51</v>
      </c>
      <c r="L95" s="23">
        <f t="shared" si="2"/>
        <v>0</v>
      </c>
      <c r="M95" s="41">
        <f t="shared" si="3"/>
        <v>0</v>
      </c>
      <c r="N95" s="42">
        <v>3</v>
      </c>
    </row>
    <row r="96" spans="1:14" ht="24">
      <c r="A96" s="45"/>
      <c r="B96" s="46"/>
      <c r="C96" s="35" t="s">
        <v>460</v>
      </c>
      <c r="D96" s="32" t="s">
        <v>454</v>
      </c>
      <c r="E96" s="32" t="s">
        <v>245</v>
      </c>
      <c r="F96" s="32" t="s">
        <v>194</v>
      </c>
      <c r="G96" s="32" t="s">
        <v>461</v>
      </c>
      <c r="H96" s="32" t="s">
        <v>440</v>
      </c>
      <c r="I96" s="44"/>
      <c r="J96" s="22">
        <v>42.44</v>
      </c>
      <c r="K96" s="53">
        <v>21.51</v>
      </c>
      <c r="L96" s="23">
        <f t="shared" si="2"/>
        <v>0</v>
      </c>
      <c r="M96" s="41">
        <f t="shared" si="3"/>
        <v>0</v>
      </c>
      <c r="N96" s="42">
        <v>3</v>
      </c>
    </row>
    <row r="97" spans="1:14" ht="24">
      <c r="A97" s="32">
        <v>377</v>
      </c>
      <c r="B97" s="33" t="s">
        <v>168</v>
      </c>
      <c r="C97" s="35" t="s">
        <v>462</v>
      </c>
      <c r="D97" s="32" t="s">
        <v>463</v>
      </c>
      <c r="E97" s="32" t="s">
        <v>245</v>
      </c>
      <c r="F97" s="32" t="s">
        <v>20</v>
      </c>
      <c r="G97" s="32" t="s">
        <v>464</v>
      </c>
      <c r="H97" s="32" t="s">
        <v>440</v>
      </c>
      <c r="I97" s="44"/>
      <c r="J97" s="22">
        <v>120.61</v>
      </c>
      <c r="K97" s="53">
        <v>90.39</v>
      </c>
      <c r="L97" s="23">
        <f t="shared" si="2"/>
        <v>0</v>
      </c>
      <c r="M97" s="41">
        <f t="shared" si="3"/>
        <v>0</v>
      </c>
      <c r="N97" s="42">
        <v>4</v>
      </c>
    </row>
    <row r="98" spans="1:14" ht="36">
      <c r="A98" s="45">
        <v>378</v>
      </c>
      <c r="B98" s="45" t="s">
        <v>169</v>
      </c>
      <c r="C98" s="35" t="s">
        <v>465</v>
      </c>
      <c r="D98" s="32" t="s">
        <v>466</v>
      </c>
      <c r="E98" s="32" t="s">
        <v>245</v>
      </c>
      <c r="F98" s="32" t="s">
        <v>403</v>
      </c>
      <c r="G98" s="32" t="s">
        <v>467</v>
      </c>
      <c r="H98" s="32" t="s">
        <v>440</v>
      </c>
      <c r="I98" s="44"/>
      <c r="J98" s="22">
        <v>737.95</v>
      </c>
      <c r="K98" s="53">
        <v>610.95</v>
      </c>
      <c r="L98" s="23">
        <f t="shared" si="2"/>
        <v>0</v>
      </c>
      <c r="M98" s="41">
        <f t="shared" si="3"/>
        <v>0</v>
      </c>
      <c r="N98" s="42">
        <v>3</v>
      </c>
    </row>
    <row r="99" spans="1:14" ht="36" customHeight="1">
      <c r="A99" s="45"/>
      <c r="B99" s="45"/>
      <c r="C99" s="35" t="s">
        <v>468</v>
      </c>
      <c r="D99" s="32" t="s">
        <v>466</v>
      </c>
      <c r="E99" s="32" t="s">
        <v>245</v>
      </c>
      <c r="F99" s="32" t="s">
        <v>20</v>
      </c>
      <c r="G99" s="32" t="s">
        <v>469</v>
      </c>
      <c r="H99" s="32" t="s">
        <v>440</v>
      </c>
      <c r="I99" s="44"/>
      <c r="J99" s="22">
        <v>737.95</v>
      </c>
      <c r="K99" s="53">
        <v>610.95</v>
      </c>
      <c r="L99" s="23">
        <f t="shared" si="2"/>
        <v>0</v>
      </c>
      <c r="M99" s="41">
        <f t="shared" si="3"/>
        <v>0</v>
      </c>
      <c r="N99" s="42">
        <v>3</v>
      </c>
    </row>
    <row r="100" spans="1:14" ht="24">
      <c r="A100" s="32">
        <v>379</v>
      </c>
      <c r="B100" s="33" t="s">
        <v>170</v>
      </c>
      <c r="C100" s="35" t="s">
        <v>474</v>
      </c>
      <c r="D100" s="32" t="s">
        <v>479</v>
      </c>
      <c r="E100" s="32" t="s">
        <v>245</v>
      </c>
      <c r="F100" s="32" t="s">
        <v>20</v>
      </c>
      <c r="G100" s="32" t="s">
        <v>478</v>
      </c>
      <c r="H100" s="32" t="s">
        <v>440</v>
      </c>
      <c r="I100" s="44"/>
      <c r="J100" s="22">
        <v>1964.05</v>
      </c>
      <c r="K100" s="53">
        <v>1731.07</v>
      </c>
      <c r="L100" s="23">
        <f t="shared" si="2"/>
        <v>0</v>
      </c>
      <c r="M100" s="41">
        <f t="shared" si="3"/>
        <v>0</v>
      </c>
      <c r="N100" s="42">
        <v>3</v>
      </c>
    </row>
    <row r="101" spans="1:14" ht="15" customHeight="1">
      <c r="A101" s="49" t="s">
        <v>72</v>
      </c>
      <c r="B101" s="49"/>
      <c r="C101" s="49"/>
      <c r="D101" s="49"/>
      <c r="E101" s="49"/>
      <c r="F101" s="49"/>
      <c r="G101" s="49"/>
      <c r="H101" s="49"/>
      <c r="I101" s="47"/>
      <c r="J101" s="47"/>
      <c r="K101" s="47"/>
      <c r="L101" s="24"/>
      <c r="M101" s="25">
        <f>SUM(M6:M100)</f>
        <v>0</v>
      </c>
      <c r="N101" s="43">
        <v>0.1</v>
      </c>
    </row>
    <row r="102" spans="1:13" ht="15" customHeight="1">
      <c r="A102" s="47" t="s">
        <v>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24"/>
      <c r="M102" s="25">
        <f>M101*N101</f>
        <v>0</v>
      </c>
    </row>
    <row r="103" spans="1:13" ht="15" customHeight="1">
      <c r="A103" s="47" t="s">
        <v>73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24"/>
      <c r="M103" s="25">
        <f>M101+M102</f>
        <v>0</v>
      </c>
    </row>
  </sheetData>
  <sheetProtection/>
  <mergeCells count="13">
    <mergeCell ref="A2:M2"/>
    <mergeCell ref="A86:A87"/>
    <mergeCell ref="A91:A92"/>
    <mergeCell ref="A93:A96"/>
    <mergeCell ref="A98:A99"/>
    <mergeCell ref="B98:B99"/>
    <mergeCell ref="B86:B87"/>
    <mergeCell ref="B91:B92"/>
    <mergeCell ref="B93:B96"/>
    <mergeCell ref="A103:K103"/>
    <mergeCell ref="A4:D4"/>
    <mergeCell ref="A101:K101"/>
    <mergeCell ref="A102:K102"/>
  </mergeCells>
  <printOptions/>
  <pageMargins left="0.7086614173228347" right="0.7086614173228347" top="0.7480314960629921" bottom="0.7480314960629921" header="0.31496062992125984" footer="0.31496062992125984"/>
  <pageSetup orientation="landscape" scale="77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5" customWidth="1"/>
    <col min="2" max="2" width="31.140625" style="5" customWidth="1"/>
    <col min="3" max="3" width="30.7109375" style="5" customWidth="1"/>
    <col min="4" max="4" width="9.140625" style="5" customWidth="1"/>
    <col min="5" max="5" width="21.57421875" style="5" customWidth="1"/>
    <col min="6" max="7" width="21.00390625" style="5" customWidth="1"/>
    <col min="8" max="16384" width="9.140625" style="5" customWidth="1"/>
  </cols>
  <sheetData>
    <row r="2" spans="2:7" ht="15">
      <c r="B2" s="7" t="s">
        <v>42</v>
      </c>
      <c r="C2" s="7"/>
      <c r="D2" s="7"/>
      <c r="E2" s="8" t="s">
        <v>65</v>
      </c>
      <c r="F2" s="7"/>
      <c r="G2" s="7"/>
    </row>
    <row r="4" spans="2:7" ht="15.75" thickBot="1">
      <c r="B4" s="7"/>
      <c r="C4" s="7"/>
      <c r="D4" s="7"/>
      <c r="E4" s="7"/>
      <c r="F4" s="7"/>
      <c r="G4" s="7"/>
    </row>
    <row r="5" spans="2:7" ht="24.75" thickBot="1">
      <c r="B5" s="9" t="s">
        <v>43</v>
      </c>
      <c r="C5" s="10" t="s">
        <v>481</v>
      </c>
      <c r="D5" s="7"/>
      <c r="E5" s="11" t="s">
        <v>44</v>
      </c>
      <c r="F5" s="12" t="s">
        <v>45</v>
      </c>
      <c r="G5" s="13" t="s">
        <v>46</v>
      </c>
    </row>
    <row r="6" spans="2:7" ht="15.75" thickBot="1">
      <c r="B6" s="26"/>
      <c r="C6" s="27"/>
      <c r="D6" s="7"/>
      <c r="E6" s="14">
        <f>SUM('Farmalogist d.o.o.'!L6:L100)</f>
        <v>0</v>
      </c>
      <c r="F6" s="14">
        <f>SUM('Farmalogist d.o.o.'!M6:M100)</f>
        <v>0</v>
      </c>
      <c r="G6" s="15">
        <f>F6*1.1</f>
        <v>0</v>
      </c>
    </row>
    <row r="7" spans="2:7" ht="24.75" thickBot="1">
      <c r="B7" s="9" t="s">
        <v>47</v>
      </c>
      <c r="C7" s="16" t="s">
        <v>48</v>
      </c>
      <c r="D7" s="7"/>
      <c r="E7" s="50" t="s">
        <v>49</v>
      </c>
      <c r="F7" s="51"/>
      <c r="G7" s="52"/>
    </row>
    <row r="8" spans="2:7" ht="15.75" thickBot="1">
      <c r="B8" s="26"/>
      <c r="C8" s="27"/>
      <c r="D8" s="7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9" t="s">
        <v>50</v>
      </c>
      <c r="C9" s="16" t="s">
        <v>51</v>
      </c>
      <c r="D9" s="7"/>
      <c r="E9" s="27"/>
      <c r="F9" s="27"/>
      <c r="G9" s="28"/>
    </row>
    <row r="10" spans="2:7" ht="15">
      <c r="B10" s="26"/>
      <c r="C10" s="27"/>
      <c r="D10" s="7"/>
      <c r="E10" s="27"/>
      <c r="F10" s="27"/>
      <c r="G10" s="28"/>
    </row>
    <row r="11" spans="2:7" ht="15">
      <c r="B11" s="9" t="s">
        <v>52</v>
      </c>
      <c r="C11" s="16" t="s">
        <v>53</v>
      </c>
      <c r="D11" s="7"/>
      <c r="E11" s="27"/>
      <c r="F11" s="27"/>
      <c r="G11" s="28"/>
    </row>
    <row r="12" spans="2:7" ht="15">
      <c r="B12" s="26"/>
      <c r="C12" s="27"/>
      <c r="D12" s="7"/>
      <c r="E12" s="7"/>
      <c r="F12" s="7"/>
      <c r="G12" s="28"/>
    </row>
    <row r="13" spans="2:7" ht="15.75">
      <c r="B13" s="9" t="s">
        <v>54</v>
      </c>
      <c r="C13" s="16" t="s">
        <v>55</v>
      </c>
      <c r="D13" s="7"/>
      <c r="E13" s="19" t="s">
        <v>56</v>
      </c>
      <c r="F13" s="20">
        <f>SUBTOTAL(101,'Farmalogist d.o.o.'!N6:N100)</f>
        <v>2.642105263157895</v>
      </c>
      <c r="G13" s="28"/>
    </row>
    <row r="14" spans="2:7" ht="15">
      <c r="B14" s="26"/>
      <c r="C14" s="27"/>
      <c r="D14" s="7"/>
      <c r="E14" s="27"/>
      <c r="F14" s="27"/>
      <c r="G14" s="28"/>
    </row>
    <row r="15" spans="2:7" ht="15">
      <c r="B15" s="9" t="s">
        <v>57</v>
      </c>
      <c r="C15" s="10" t="s">
        <v>58</v>
      </c>
      <c r="D15" s="7"/>
      <c r="E15" s="19" t="s">
        <v>59</v>
      </c>
      <c r="F15" s="16" t="s">
        <v>60</v>
      </c>
      <c r="G15" s="7"/>
    </row>
    <row r="16" spans="2:7" ht="15">
      <c r="B16" s="26"/>
      <c r="C16" s="27"/>
      <c r="D16" s="7"/>
      <c r="E16" s="7"/>
      <c r="F16" s="7"/>
      <c r="G16" s="7"/>
    </row>
    <row r="17" spans="2:7" ht="25.5">
      <c r="B17" s="9" t="s">
        <v>61</v>
      </c>
      <c r="C17" s="10" t="s">
        <v>482</v>
      </c>
      <c r="D17" s="7"/>
      <c r="E17" s="7"/>
      <c r="F17" s="7"/>
      <c r="G17" s="7"/>
    </row>
    <row r="18" spans="2:7" ht="15">
      <c r="B18" s="26"/>
      <c r="C18" s="27"/>
      <c r="D18" s="7"/>
      <c r="E18" s="7"/>
      <c r="F18" s="7"/>
      <c r="G18" s="7"/>
    </row>
    <row r="19" spans="2:3" ht="15">
      <c r="B19" s="9" t="s">
        <v>62</v>
      </c>
      <c r="C19" s="10" t="s">
        <v>63</v>
      </c>
    </row>
    <row r="20" spans="2:3" ht="15">
      <c r="B20" s="26"/>
      <c r="C20" s="27"/>
    </row>
    <row r="21" spans="2:3" ht="15">
      <c r="B21" s="9" t="s">
        <v>64</v>
      </c>
      <c r="C21" s="2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Marko Balaban</cp:lastModifiedBy>
  <cp:lastPrinted>2016-09-01T07:13:50Z</cp:lastPrinted>
  <dcterms:created xsi:type="dcterms:W3CDTF">2016-01-05T12:20:25Z</dcterms:created>
  <dcterms:modified xsi:type="dcterms:W3CDTF">2017-05-19T07:52:19Z</dcterms:modified>
  <cp:category/>
  <cp:version/>
  <cp:contentType/>
  <cp:contentStatus/>
</cp:coreProperties>
</file>