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<sst xmlns="http://schemas.openxmlformats.org/spreadsheetml/2006/main" count="57" uniqueCount="56">
  <si>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</si>
  <si>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</si>
  <si>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</si>
  <si>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</si>
  <si>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</si>
  <si>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</si>
  <si>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</si>
  <si>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</si>
  <si>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</si>
  <si>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</si>
  <si>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</si>
  <si>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</si>
  <si>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</si>
  <si>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</si>
  <si>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</si>
  <si>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</si>
  <si>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</si>
  <si>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</si>
  <si>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FARMALOGIST D.O.O.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</si>
  <si>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</si>
  <si>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</si>
  <si>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</si>
  <si>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</si>
  <si>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</si>
  <si>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</si>
  <si>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</si>
  <si>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</si>
  <si>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</si>
  <si>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</si>
  <si>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</si>
  <si>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</si>
  <si>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</si>
  <si>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</si>
  <si>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</si>
  <si>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</si>
  <si>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</si>
  <si>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</si>
  <si>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</si>
  <si>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epoetin zeta</t>
  </si>
  <si>
    <t>EQRALYS</t>
  </si>
  <si>
    <t>Hemofarm a.d.</t>
  </si>
  <si>
    <t>rastvor za injekciju</t>
  </si>
  <si>
    <t>2000 i.j.</t>
  </si>
  <si>
    <t>pemetreksed</t>
  </si>
  <si>
    <t>prašak za koncentrat za rastvor za infuziju</t>
  </si>
  <si>
    <t>500 mg</t>
  </si>
  <si>
    <t>injekcioni špric</t>
  </si>
  <si>
    <t>bočica</t>
  </si>
  <si>
    <t>0069227</t>
  </si>
  <si>
    <t>0034413
0034667</t>
  </si>
  <si>
    <t>ALIMTA/
MARTXEL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</si>
  <si>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</si>
  <si>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</si>
  <si>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</si>
  <si>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</si>
  <si>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Lilly France S.A.S. /  Eriochem S.A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</si>
</sst>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8" fillId="34" borderId="11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38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" fillId="33" borderId="19" xfId="56" applyNumberFormat="1" applyFont="1" applyFill="1" applyBorder="1" applyAlignment="1">
      <alignment horizontal="center" vertical="center" wrapText="1"/>
      <protection/>
    </xf>
    <xf numFmtId="0" fontId="38" fillId="34" borderId="19" xfId="0" applyFont="1" applyFill="1" applyBorder="1" applyAlignment="1">
      <alignment horizontal="center" vertical="center" wrapText="1"/>
    </xf>
    <xf numFmtId="4" fontId="38" fillId="34" borderId="19" xfId="0" applyNumberFormat="1" applyFont="1" applyFill="1" applyBorder="1" applyAlignment="1">
      <alignment horizontal="center" vertical="center" wrapText="1"/>
    </xf>
    <xf numFmtId="4" fontId="38" fillId="33" borderId="20" xfId="0" applyNumberFormat="1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" fillId="0" borderId="27" xfId="56" applyNumberFormat="1" applyFont="1" applyFill="1" applyBorder="1" applyAlignment="1">
      <alignment horizontal="center" vertical="center" wrapText="1"/>
      <protection/>
    </xf>
    <xf numFmtId="4" fontId="38" fillId="0" borderId="27" xfId="0" applyNumberFormat="1" applyFont="1" applyFill="1" applyBorder="1" applyAlignment="1">
      <alignment horizontal="center" vertical="center" wrapText="1"/>
    </xf>
    <xf numFmtId="3" fontId="38" fillId="0" borderId="27" xfId="0" applyNumberFormat="1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38" fillId="35" borderId="12" xfId="0" applyFont="1" applyFill="1" applyBorder="1" applyAlignment="1">
      <alignment vertical="center" wrapText="1"/>
    </xf>
    <xf numFmtId="0" fontId="38" fillId="35" borderId="29" xfId="0" applyFont="1" applyFill="1" applyBorder="1" applyAlignment="1">
      <alignment vertical="center" wrapText="1"/>
    </xf>
    <xf numFmtId="4" fontId="38" fillId="0" borderId="30" xfId="0" applyNumberFormat="1" applyFont="1" applyFill="1" applyBorder="1" applyAlignment="1">
      <alignment horizontal="right" vertical="center" wrapText="1"/>
    </xf>
    <xf numFmtId="4" fontId="38" fillId="0" borderId="31" xfId="0" applyNumberFormat="1" applyFont="1" applyBorder="1" applyAlignment="1">
      <alignment horizontal="right" vertical="center" wrapText="1"/>
    </xf>
    <xf numFmtId="4" fontId="38" fillId="35" borderId="31" xfId="0" applyNumberFormat="1" applyFont="1" applyFill="1" applyBorder="1" applyAlignment="1">
      <alignment horizontal="right" vertical="center" wrapText="1"/>
    </xf>
    <xf numFmtId="4" fontId="38" fillId="35" borderId="32" xfId="0" applyNumberFormat="1" applyFont="1" applyFill="1" applyBorder="1" applyAlignment="1">
      <alignment horizontal="right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4" fontId="44" fillId="0" borderId="12" xfId="55" applyNumberFormat="1" applyFont="1" applyFill="1" applyBorder="1" applyAlignment="1">
      <alignment horizontal="center" vertical="center" wrapText="1"/>
      <protection/>
    </xf>
    <xf numFmtId="0" fontId="4" fillId="35" borderId="12" xfId="55" applyFont="1" applyFill="1" applyBorder="1" applyAlignment="1">
      <alignment horizontal="center" vertical="center" wrapText="1"/>
      <protection/>
    </xf>
    <xf numFmtId="0" fontId="45" fillId="0" borderId="12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35" borderId="33" xfId="0" applyFont="1" applyFill="1" applyBorder="1" applyAlignment="1">
      <alignment horizontal="right" vertical="center" wrapText="1"/>
    </xf>
    <xf numFmtId="0" fontId="38" fillId="35" borderId="23" xfId="0" applyFont="1" applyFill="1" applyBorder="1" applyAlignment="1">
      <alignment horizontal="right" vertical="center" wrapText="1"/>
    </xf>
    <xf numFmtId="0" fontId="38" fillId="35" borderId="28" xfId="0" applyFont="1" applyFill="1" applyBorder="1" applyAlignment="1">
      <alignment horizontal="right" vertical="center" wrapText="1"/>
    </xf>
    <xf numFmtId="0" fontId="38" fillId="35" borderId="18" xfId="0" applyFont="1" applyFill="1" applyBorder="1" applyAlignment="1">
      <alignment horizontal="right" vertical="center" wrapText="1"/>
    </xf>
    <xf numFmtId="0" fontId="38" fillId="35" borderId="34" xfId="0" applyFont="1" applyFill="1" applyBorder="1" applyAlignment="1">
      <alignment horizontal="right" vertical="center" wrapText="1"/>
    </xf>
    <xf numFmtId="0" fontId="38" fillId="35" borderId="35" xfId="0" applyFont="1" applyFill="1" applyBorder="1" applyAlignment="1">
      <alignment horizontal="right" vertical="center" wrapText="1"/>
    </xf>
    <xf numFmtId="0" fontId="38" fillId="35" borderId="36" xfId="0" applyFont="1" applyFill="1" applyBorder="1" applyAlignment="1">
      <alignment horizontal="right" vertical="center" wrapText="1"/>
    </xf>
    <xf numFmtId="4" fontId="46" fillId="35" borderId="16" xfId="0" applyNumberFormat="1" applyFont="1" applyFill="1" applyBorder="1" applyAlignment="1">
      <alignment horizontal="center" vertical="center" wrapText="1"/>
    </xf>
    <xf numFmtId="4" fontId="46" fillId="35" borderId="37" xfId="0" applyNumberFormat="1" applyFont="1" applyFill="1" applyBorder="1" applyAlignment="1">
      <alignment horizontal="center" vertical="center" wrapText="1"/>
    </xf>
    <xf numFmtId="4" fontId="46" fillId="35" borderId="17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8.421875" style="26" customWidth="1"/>
    <col min="2" max="2" width="14.140625" style="26" customWidth="1"/>
    <col min="3" max="3" width="9.140625" style="5" customWidth="1"/>
    <col min="4" max="4" width="15.7109375" style="5" customWidth="1"/>
    <col min="5" max="5" width="12.7109375" style="5" customWidth="1"/>
    <col min="6" max="6" width="12.421875" style="5" customWidth="1"/>
    <col min="7" max="7" width="10.28125" style="5" customWidth="1"/>
    <col min="8" max="8" width="10.00390625" style="5" customWidth="1"/>
    <col min="9" max="9" width="10.8515625" style="5" customWidth="1"/>
    <col min="10" max="10" width="11.00390625" style="5" hidden="1" customWidth="1"/>
    <col min="11" max="11" width="10.8515625" style="5" customWidth="1"/>
    <col min="12" max="12" width="13.421875" style="5" hidden="1" customWidth="1"/>
    <col min="13" max="13" width="16.28125" style="5" customWidth="1"/>
    <col min="14" max="14" width="17.57421875" style="5" hidden="1" customWidth="1"/>
    <col min="15" max="16384" width="9.140625" style="5" customWidth="1"/>
  </cols>
  <sheetData>
    <row r="2" spans="1:14" ht="12.7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4"/>
    </row>
    <row r="3" spans="1:14" ht="12.75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4"/>
    </row>
    <row r="4" ht="13.5" thickBot="1"/>
    <row r="5" spans="1:14" ht="53.25" customHeight="1" thickTop="1">
      <c r="A5" s="33" t="s">
        <v>31</v>
      </c>
      <c r="B5" s="35" t="s">
        <v>35</v>
      </c>
      <c r="C5" s="2" t="s">
        <v>0</v>
      </c>
      <c r="D5" s="27" t="s">
        <v>36</v>
      </c>
      <c r="E5" s="27" t="s">
        <v>2</v>
      </c>
      <c r="F5" s="27" t="s">
        <v>1</v>
      </c>
      <c r="G5" s="27" t="s">
        <v>37</v>
      </c>
      <c r="H5" s="28" t="s">
        <v>3</v>
      </c>
      <c r="I5" s="27" t="s">
        <v>4</v>
      </c>
      <c r="J5" s="29" t="s">
        <v>5</v>
      </c>
      <c r="K5" s="27" t="s">
        <v>6</v>
      </c>
      <c r="L5" s="30" t="s">
        <v>7</v>
      </c>
      <c r="M5" s="31" t="s">
        <v>8</v>
      </c>
      <c r="N5" s="3" t="s">
        <v>9</v>
      </c>
    </row>
    <row r="6" spans="1:14" s="26" customFormat="1" ht="53.25" customHeight="1">
      <c r="A6" s="36">
        <v>4</v>
      </c>
      <c r="B6" s="42" t="s">
        <v>38</v>
      </c>
      <c r="C6" s="43" t="s">
        <v>48</v>
      </c>
      <c r="D6" s="37" t="s">
        <v>39</v>
      </c>
      <c r="E6" s="38" t="s">
        <v>40</v>
      </c>
      <c r="F6" s="38" t="s">
        <v>41</v>
      </c>
      <c r="G6" s="38" t="s">
        <v>42</v>
      </c>
      <c r="H6" s="39" t="s">
        <v>46</v>
      </c>
      <c r="I6" s="41"/>
      <c r="J6" s="45">
        <v>1216.53</v>
      </c>
      <c r="K6" s="40">
        <v>1147.77</v>
      </c>
      <c r="L6" s="40">
        <f>J6*I6</f>
        <v>0</v>
      </c>
      <c r="M6" s="50">
        <f>K6*I6</f>
        <v>0</v>
      </c>
      <c r="N6" s="46">
        <v>3</v>
      </c>
    </row>
    <row r="7" spans="1:14" ht="80.25" customHeight="1">
      <c r="A7" s="32">
        <v>9</v>
      </c>
      <c r="B7" s="34" t="s">
        <v>43</v>
      </c>
      <c r="C7" s="44" t="s">
        <v>49</v>
      </c>
      <c r="D7" s="23" t="s">
        <v>50</v>
      </c>
      <c r="E7" s="4" t="s">
        <v>55</v>
      </c>
      <c r="F7" s="4" t="s">
        <v>44</v>
      </c>
      <c r="G7" s="4" t="s">
        <v>45</v>
      </c>
      <c r="H7" s="4" t="s">
        <v>47</v>
      </c>
      <c r="I7" s="47"/>
      <c r="J7" s="45">
        <v>97652.4</v>
      </c>
      <c r="K7" s="69">
        <v>84832.9</v>
      </c>
      <c r="L7" s="14">
        <f>J7*I7</f>
        <v>0</v>
      </c>
      <c r="M7" s="51">
        <f>I7*K7</f>
        <v>0</v>
      </c>
      <c r="N7" s="46">
        <v>1</v>
      </c>
    </row>
    <row r="8" spans="1:14" ht="12.75" customHeight="1">
      <c r="A8" s="59" t="s">
        <v>10</v>
      </c>
      <c r="B8" s="60"/>
      <c r="C8" s="61"/>
      <c r="D8" s="60"/>
      <c r="E8" s="60"/>
      <c r="F8" s="60"/>
      <c r="G8" s="60"/>
      <c r="H8" s="60"/>
      <c r="I8" s="60"/>
      <c r="J8" s="60"/>
      <c r="K8" s="62"/>
      <c r="L8" s="48"/>
      <c r="M8" s="52">
        <f>M6+M7</f>
        <v>0</v>
      </c>
      <c r="N8" s="23"/>
    </row>
    <row r="9" spans="1:14" ht="12.75" customHeight="1">
      <c r="A9" s="59" t="s">
        <v>11</v>
      </c>
      <c r="B9" s="60"/>
      <c r="C9" s="60"/>
      <c r="D9" s="60"/>
      <c r="E9" s="60"/>
      <c r="F9" s="60"/>
      <c r="G9" s="60"/>
      <c r="H9" s="60"/>
      <c r="I9" s="60"/>
      <c r="J9" s="60"/>
      <c r="K9" s="62"/>
      <c r="L9" s="48"/>
      <c r="M9" s="52">
        <f>M8*0.1</f>
        <v>0</v>
      </c>
      <c r="N9" s="23"/>
    </row>
    <row r="10" spans="1:14" ht="13.5" customHeight="1" thickBot="1">
      <c r="A10" s="63" t="s">
        <v>12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  <c r="L10" s="49"/>
      <c r="M10" s="53">
        <f>M9+M8</f>
        <v>0</v>
      </c>
      <c r="N10" s="23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7" right="0.7" top="0.75" bottom="0.75" header="0.3" footer="0.3"/>
  <pageSetup orientation="landscape" scale="93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5" sqref="B5:C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13</v>
      </c>
      <c r="C2" s="13"/>
      <c r="D2" s="13"/>
      <c r="E2" s="13" t="s">
        <v>18</v>
      </c>
    </row>
    <row r="4" ht="15" thickBot="1"/>
    <row r="5" spans="2:7" ht="24.75" thickBot="1">
      <c r="B5" s="6" t="s">
        <v>19</v>
      </c>
      <c r="C5" s="7" t="s">
        <v>32</v>
      </c>
      <c r="E5" s="15" t="s">
        <v>14</v>
      </c>
      <c r="F5" s="16" t="s">
        <v>15</v>
      </c>
      <c r="G5" s="17" t="s">
        <v>16</v>
      </c>
    </row>
    <row r="6" spans="2:7" ht="15" thickBot="1">
      <c r="B6" s="8"/>
      <c r="C6" s="9"/>
      <c r="E6" s="18">
        <f>SUBTOTAL(9,specifikacija!L6:L7)</f>
        <v>0</v>
      </c>
      <c r="F6" s="18">
        <f>SUBTOTAL(9,specifikacija!M6:M7)</f>
        <v>0</v>
      </c>
      <c r="G6" s="19">
        <f>F6*1.1</f>
        <v>0</v>
      </c>
    </row>
    <row r="7" spans="2:7" ht="27" customHeight="1" thickBot="1">
      <c r="B7" s="6" t="s">
        <v>20</v>
      </c>
      <c r="C7" s="57" t="s">
        <v>54</v>
      </c>
      <c r="E7" s="66" t="s">
        <v>17</v>
      </c>
      <c r="F7" s="67"/>
      <c r="G7" s="68"/>
    </row>
    <row r="8" spans="2:7" ht="15" thickBot="1">
      <c r="B8" s="8"/>
      <c r="C8" s="9"/>
      <c r="E8" s="20">
        <f>E6/1000</f>
        <v>0</v>
      </c>
      <c r="F8" s="21">
        <f>F6/1000</f>
        <v>0</v>
      </c>
      <c r="G8" s="22">
        <f>G6/1000</f>
        <v>0</v>
      </c>
    </row>
    <row r="9" spans="2:7" ht="15">
      <c r="B9" s="6" t="s">
        <v>21</v>
      </c>
      <c r="C9" s="10" t="s">
        <v>33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22</v>
      </c>
      <c r="C11" s="10" t="s">
        <v>26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23</v>
      </c>
      <c r="C13" s="55" t="s">
        <v>51</v>
      </c>
      <c r="E13" s="11" t="s">
        <v>28</v>
      </c>
      <c r="F13" s="54">
        <f>SUBTOTAL(101,specifikacija!N6:N7)</f>
        <v>2</v>
      </c>
      <c r="G13" s="8"/>
    </row>
    <row r="14" spans="2:7" ht="14.25">
      <c r="B14" s="8"/>
      <c r="C14" s="9"/>
      <c r="E14" s="9"/>
      <c r="F14" s="9"/>
      <c r="G14" s="8"/>
    </row>
    <row r="15" spans="2:6" ht="15">
      <c r="B15" s="6" t="s">
        <v>24</v>
      </c>
      <c r="C15" s="7" t="s">
        <v>34</v>
      </c>
      <c r="E15" s="11" t="s">
        <v>29</v>
      </c>
      <c r="F15" s="10" t="s">
        <v>27</v>
      </c>
    </row>
    <row r="16" spans="2:3" ht="14.25">
      <c r="B16" s="8"/>
      <c r="C16" s="9"/>
    </row>
    <row r="17" spans="2:3" ht="15">
      <c r="B17" s="56" t="s">
        <v>52</v>
      </c>
      <c r="C17" s="55" t="s">
        <v>53</v>
      </c>
    </row>
    <row r="18" spans="2:3" ht="14.25">
      <c r="B18" s="8"/>
      <c r="C18" s="9"/>
    </row>
    <row r="19" spans="2:3" ht="15">
      <c r="B19" s="6" t="s">
        <v>25</v>
      </c>
      <c r="C19" s="12">
        <v>33600000</v>
      </c>
    </row>
    <row r="25" ht="14.25">
      <c r="G25" s="25"/>
    </row>
    <row r="26" ht="14.25">
      <c r="G26" s="25"/>
    </row>
    <row r="27" ht="14.25">
      <c r="G27" s="25"/>
    </row>
    <row r="28" ht="14.25">
      <c r="G28" s="25"/>
    </row>
    <row r="29" ht="14.25">
      <c r="G29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2017-05-19T07:55:45Z</dcterms:modified>
  <cp:category/>
  <cp:version/>
  <cp:contentType/>
  <cp:contentStatus/>
</cp:coreProperties>
</file>