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<sst xmlns="http://schemas.openxmlformats.org/spreadsheetml/2006/main" count="62" uniqueCount="60">
  <si>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</si>
  <si>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</si>
  <si>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</si>
  <si>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</si>
  <si>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</si>
  <si>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</si>
  <si>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</si>
  <si>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</si>
  <si>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</si>
  <si>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</si>
  <si>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</si>
  <si>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</si>
  <si>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</si>
  <si>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</si>
  <si>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</si>
  <si>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</si>
  <si>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</si>
  <si>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</si>
  <si>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</si>
  <si>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</si>
  <si>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</si>
  <si>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</si>
  <si>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</si>
  <si>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</si>
  <si>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</si>
  <si>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</si>
  <si>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</si>
  <si>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</si>
  <si>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</si>
  <si>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</si>
  <si>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</si>
  <si>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</si>
  <si>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404-1-110/16-35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</si>
  <si>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</si>
  <si>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</si>
  <si>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</si>
  <si>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</si>
  <si>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epoetin alfa za intravensku primenu</t>
  </si>
  <si>
    <t>BINOCRIT</t>
  </si>
  <si>
    <t>Sandoz GmbH</t>
  </si>
  <si>
    <t>rastvor za injekciju</t>
  </si>
  <si>
    <t>2000 i.j.</t>
  </si>
  <si>
    <t>injekcioni špric</t>
  </si>
  <si>
    <t>imatinib</t>
  </si>
  <si>
    <t>film tableta/kapsula tvrda</t>
  </si>
  <si>
    <t>100 mg i 400 mg</t>
  </si>
  <si>
    <t>mg</t>
  </si>
  <si>
    <t>1039394 1039397 1039392 1039389</t>
  </si>
  <si>
    <t xml:space="preserve">ALVOTINIB / IMATINIB PHARMASWISS </t>
  </si>
  <si>
    <t>Alvogen Pharma d.o.o.; Pharmadox Healthcare Ltd.; Remedica Ltd./ PharmaSwiss d.o.o.</t>
  </si>
  <si>
    <t>riluzol</t>
  </si>
  <si>
    <t>RILUTEK</t>
  </si>
  <si>
    <t>Sanofi Winthrope Industrie</t>
  </si>
  <si>
    <t>film tableta</t>
  </si>
  <si>
    <t>50 mg</t>
  </si>
  <si>
    <t>VEGA D.O.O.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</si>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</sst>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" fontId="38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35" borderId="18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4" fontId="38" fillId="33" borderId="18" xfId="0" applyNumberFormat="1" applyFont="1" applyFill="1" applyBorder="1" applyAlignment="1">
      <alignment horizontal="center" vertical="center" wrapText="1"/>
    </xf>
    <xf numFmtId="4" fontId="38" fillId="35" borderId="19" xfId="0" applyNumberFormat="1" applyFont="1" applyFill="1" applyBorder="1" applyAlignment="1">
      <alignment horizontal="center" vertical="center" wrapText="1"/>
    </xf>
    <xf numFmtId="0" fontId="38" fillId="34" borderId="2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 wrapText="1"/>
    </xf>
    <xf numFmtId="0" fontId="38" fillId="35" borderId="22" xfId="0" applyFont="1" applyFill="1" applyBorder="1" applyAlignment="1">
      <alignment horizontal="center" vertical="center" wrapText="1"/>
    </xf>
    <xf numFmtId="0" fontId="3" fillId="35" borderId="22" xfId="56" applyNumberFormat="1" applyFont="1" applyFill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23" xfId="0" applyFont="1" applyBorder="1" applyAlignment="1">
      <alignment horizontal="center" vertical="center" wrapText="1"/>
    </xf>
    <xf numFmtId="0" fontId="38" fillId="34" borderId="11" xfId="0" applyFont="1" applyFill="1" applyBorder="1" applyAlignment="1">
      <alignment vertical="center" wrapText="1"/>
    </xf>
    <xf numFmtId="0" fontId="38" fillId="34" borderId="17" xfId="0" applyFont="1" applyFill="1" applyBorder="1" applyAlignment="1">
      <alignment vertical="center" wrapText="1"/>
    </xf>
    <xf numFmtId="0" fontId="38" fillId="34" borderId="24" xfId="0" applyFont="1" applyFill="1" applyBorder="1" applyAlignment="1">
      <alignment vertical="center" wrapText="1"/>
    </xf>
    <xf numFmtId="4" fontId="38" fillId="0" borderId="25" xfId="0" applyNumberFormat="1" applyFont="1" applyBorder="1" applyAlignment="1">
      <alignment horizontal="right" vertical="center" wrapText="1"/>
    </xf>
    <xf numFmtId="4" fontId="38" fillId="34" borderId="25" xfId="0" applyNumberFormat="1" applyFont="1" applyFill="1" applyBorder="1" applyAlignment="1">
      <alignment horizontal="right" vertical="center" wrapText="1"/>
    </xf>
    <xf numFmtId="4" fontId="38" fillId="34" borderId="26" xfId="0" applyNumberFormat="1" applyFont="1" applyFill="1" applyBorder="1" applyAlignment="1">
      <alignment horizontal="right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4" fontId="46" fillId="0" borderId="27" xfId="0" applyNumberFormat="1" applyFont="1" applyFill="1" applyBorder="1" applyAlignment="1">
      <alignment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0" fontId="45" fillId="0" borderId="11" xfId="55" applyFont="1" applyBorder="1" applyAlignment="1">
      <alignment horizontal="center" vertical="center" wrapText="1"/>
      <protection/>
    </xf>
    <xf numFmtId="4" fontId="44" fillId="0" borderId="11" xfId="55" applyNumberFormat="1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0" fontId="38" fillId="34" borderId="28" xfId="0" applyFont="1" applyFill="1" applyBorder="1" applyAlignment="1">
      <alignment horizontal="right" vertical="center" wrapText="1"/>
    </xf>
    <xf numFmtId="0" fontId="38" fillId="34" borderId="29" xfId="0" applyFont="1" applyFill="1" applyBorder="1" applyAlignment="1">
      <alignment horizontal="right" vertical="center" wrapText="1"/>
    </xf>
    <xf numFmtId="0" fontId="38" fillId="34" borderId="30" xfId="0" applyFont="1" applyFill="1" applyBorder="1" applyAlignment="1">
      <alignment horizontal="right" vertical="center" wrapText="1"/>
    </xf>
    <xf numFmtId="0" fontId="38" fillId="34" borderId="31" xfId="0" applyFont="1" applyFill="1" applyBorder="1" applyAlignment="1">
      <alignment horizontal="right" vertical="center" wrapText="1"/>
    </xf>
    <xf numFmtId="0" fontId="38" fillId="34" borderId="32" xfId="0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0" fontId="38" fillId="34" borderId="33" xfId="0" applyFont="1" applyFill="1" applyBorder="1" applyAlignment="1">
      <alignment horizontal="right" vertical="center" wrapText="1"/>
    </xf>
    <xf numFmtId="0" fontId="38" fillId="34" borderId="17" xfId="0" applyFont="1" applyFill="1" applyBorder="1" applyAlignment="1">
      <alignment horizontal="right" vertical="center" wrapText="1"/>
    </xf>
    <xf numFmtId="4" fontId="46" fillId="34" borderId="15" xfId="0" applyNumberFormat="1" applyFont="1" applyFill="1" applyBorder="1" applyAlignment="1">
      <alignment horizontal="center" vertical="center" wrapText="1"/>
    </xf>
    <xf numFmtId="4" fontId="46" fillId="34" borderId="34" xfId="0" applyNumberFormat="1" applyFont="1" applyFill="1" applyBorder="1" applyAlignment="1">
      <alignment horizontal="center" vertical="center" wrapText="1"/>
    </xf>
    <xf numFmtId="4" fontId="46" fillId="34" borderId="16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9.140625" style="25" customWidth="1"/>
    <col min="2" max="2" width="14.421875" style="26" customWidth="1"/>
    <col min="3" max="3" width="11.140625" style="4" customWidth="1"/>
    <col min="4" max="4" width="15.421875" style="4" customWidth="1"/>
    <col min="5" max="5" width="18.421875" style="26" customWidth="1"/>
    <col min="6" max="6" width="14.8515625" style="4" customWidth="1"/>
    <col min="7" max="7" width="9.140625" style="4" customWidth="1"/>
    <col min="8" max="8" width="12.57421875" style="4" customWidth="1"/>
    <col min="9" max="9" width="10.00390625" style="4" customWidth="1"/>
    <col min="10" max="10" width="12.00390625" style="4" hidden="1" customWidth="1"/>
    <col min="11" max="11" width="11.00390625" style="4" customWidth="1"/>
    <col min="12" max="12" width="10.8515625" style="4" hidden="1" customWidth="1"/>
    <col min="13" max="13" width="13.421875" style="4" customWidth="1"/>
    <col min="14" max="14" width="16.28125" style="4" hidden="1" customWidth="1"/>
    <col min="15" max="15" width="17.57421875" style="4" customWidth="1"/>
    <col min="16" max="16384" width="9.140625" style="4" customWidth="1"/>
  </cols>
  <sheetData>
    <row r="2" spans="1:15" ht="12.75" customHeight="1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23"/>
    </row>
    <row r="3" spans="1:15" ht="12.75" customHeight="1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23"/>
    </row>
    <row r="4" ht="13.5" thickBot="1"/>
    <row r="5" spans="1:14" ht="53.25" customHeight="1" thickTop="1">
      <c r="A5" s="31" t="s">
        <v>31</v>
      </c>
      <c r="B5" s="33" t="s">
        <v>35</v>
      </c>
      <c r="C5" s="34" t="s">
        <v>0</v>
      </c>
      <c r="D5" s="34" t="s">
        <v>36</v>
      </c>
      <c r="E5" s="34" t="s">
        <v>2</v>
      </c>
      <c r="F5" s="34" t="s">
        <v>1</v>
      </c>
      <c r="G5" s="34" t="s">
        <v>10</v>
      </c>
      <c r="H5" s="35" t="s">
        <v>3</v>
      </c>
      <c r="I5" s="27" t="s">
        <v>4</v>
      </c>
      <c r="J5" s="28" t="s">
        <v>5</v>
      </c>
      <c r="K5" s="27" t="s">
        <v>6</v>
      </c>
      <c r="L5" s="29" t="s">
        <v>7</v>
      </c>
      <c r="M5" s="30" t="s">
        <v>8</v>
      </c>
      <c r="N5" s="2" t="s">
        <v>9</v>
      </c>
    </row>
    <row r="6" spans="1:14" s="26" customFormat="1" ht="38.25">
      <c r="A6" s="39">
        <v>2</v>
      </c>
      <c r="B6" s="3" t="s">
        <v>37</v>
      </c>
      <c r="C6" s="36">
        <v>69145</v>
      </c>
      <c r="D6" s="37" t="s">
        <v>38</v>
      </c>
      <c r="E6" s="37" t="s">
        <v>39</v>
      </c>
      <c r="F6" s="3" t="s">
        <v>40</v>
      </c>
      <c r="G6" s="3" t="s">
        <v>41</v>
      </c>
      <c r="H6" s="3" t="s">
        <v>42</v>
      </c>
      <c r="I6" s="46"/>
      <c r="J6" s="5">
        <v>851.58</v>
      </c>
      <c r="K6" s="5">
        <v>678.84</v>
      </c>
      <c r="L6" s="14">
        <f>I6*J6</f>
        <v>0</v>
      </c>
      <c r="M6" s="43">
        <f>I6*K6</f>
        <v>0</v>
      </c>
      <c r="N6" s="22">
        <v>3</v>
      </c>
    </row>
    <row r="7" spans="1:14" ht="51">
      <c r="A7" s="39">
        <v>14</v>
      </c>
      <c r="B7" s="3" t="s">
        <v>43</v>
      </c>
      <c r="C7" s="37" t="s">
        <v>47</v>
      </c>
      <c r="D7" s="37" t="s">
        <v>48</v>
      </c>
      <c r="E7" s="37" t="s">
        <v>49</v>
      </c>
      <c r="F7" s="3" t="s">
        <v>44</v>
      </c>
      <c r="G7" s="3" t="s">
        <v>45</v>
      </c>
      <c r="H7" s="3" t="s">
        <v>46</v>
      </c>
      <c r="I7" s="46"/>
      <c r="J7" s="5">
        <v>8.17</v>
      </c>
      <c r="K7" s="5">
        <v>2.31</v>
      </c>
      <c r="L7" s="14">
        <f>I7*J7</f>
        <v>0</v>
      </c>
      <c r="M7" s="43">
        <f>I7*K7</f>
        <v>0</v>
      </c>
      <c r="N7" s="22">
        <v>3</v>
      </c>
    </row>
    <row r="8" spans="1:14" s="26" customFormat="1" ht="25.5">
      <c r="A8" s="39">
        <v>27</v>
      </c>
      <c r="B8" s="3" t="s">
        <v>50</v>
      </c>
      <c r="C8" s="36">
        <v>1079070</v>
      </c>
      <c r="D8" s="37" t="s">
        <v>51</v>
      </c>
      <c r="E8" s="37" t="s">
        <v>52</v>
      </c>
      <c r="F8" s="3" t="s">
        <v>53</v>
      </c>
      <c r="G8" s="3" t="s">
        <v>54</v>
      </c>
      <c r="H8" s="3" t="s">
        <v>53</v>
      </c>
      <c r="I8" s="46"/>
      <c r="J8" s="5">
        <v>347.8</v>
      </c>
      <c r="K8" s="63">
        <v>254.75</v>
      </c>
      <c r="L8" s="14">
        <f>I8*J8</f>
        <v>0</v>
      </c>
      <c r="M8" s="43">
        <f>I8*K8</f>
        <v>0</v>
      </c>
      <c r="N8" s="22">
        <v>3</v>
      </c>
    </row>
    <row r="9" spans="1:14" ht="12.75" customHeight="1">
      <c r="A9" s="55" t="s">
        <v>11</v>
      </c>
      <c r="B9" s="58"/>
      <c r="C9" s="58"/>
      <c r="D9" s="58"/>
      <c r="E9" s="58"/>
      <c r="F9" s="58"/>
      <c r="G9" s="58"/>
      <c r="H9" s="58"/>
      <c r="I9" s="56"/>
      <c r="J9" s="56"/>
      <c r="K9" s="59"/>
      <c r="L9" s="40"/>
      <c r="M9" s="44">
        <f>M6+M7+M8</f>
        <v>0</v>
      </c>
      <c r="N9" s="22"/>
    </row>
    <row r="10" spans="1:14" ht="12.75" customHeight="1">
      <c r="A10" s="55" t="s">
        <v>12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41"/>
      <c r="M10" s="44">
        <f>M9*0.1</f>
        <v>0</v>
      </c>
      <c r="N10" s="22"/>
    </row>
    <row r="11" spans="1:14" ht="13.5" customHeight="1" thickBot="1">
      <c r="A11" s="52" t="s">
        <v>13</v>
      </c>
      <c r="B11" s="53"/>
      <c r="C11" s="53"/>
      <c r="D11" s="53"/>
      <c r="E11" s="53"/>
      <c r="F11" s="53"/>
      <c r="G11" s="53"/>
      <c r="H11" s="53"/>
      <c r="I11" s="53"/>
      <c r="J11" s="53"/>
      <c r="K11" s="54"/>
      <c r="L11" s="42"/>
      <c r="M11" s="45">
        <f>M10+M9</f>
        <v>0</v>
      </c>
      <c r="N11" s="22"/>
    </row>
    <row r="12" ht="13.5" thickTop="1"/>
    <row r="17" s="32" customFormat="1" ht="12.75"/>
  </sheetData>
  <sheetProtection/>
  <mergeCells count="5">
    <mergeCell ref="A11:K11"/>
    <mergeCell ref="A10:K10"/>
    <mergeCell ref="A2:N2"/>
    <mergeCell ref="A3:N3"/>
    <mergeCell ref="A9:K9"/>
  </mergeCells>
  <printOptions/>
  <pageMargins left="0.7" right="0.7" top="0.75" bottom="0.75" header="0.3" footer="0.3"/>
  <pageSetup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3" t="s">
        <v>14</v>
      </c>
      <c r="C2" s="13"/>
      <c r="D2" s="13"/>
      <c r="E2" s="38" t="s">
        <v>55</v>
      </c>
    </row>
    <row r="4" ht="15" thickBot="1"/>
    <row r="5" spans="2:7" ht="24.75" thickBot="1">
      <c r="B5" s="6" t="s">
        <v>19</v>
      </c>
      <c r="C5" s="7" t="s">
        <v>32</v>
      </c>
      <c r="E5" s="15" t="s">
        <v>15</v>
      </c>
      <c r="F5" s="16" t="s">
        <v>16</v>
      </c>
      <c r="G5" s="17" t="s">
        <v>17</v>
      </c>
    </row>
    <row r="6" spans="2:7" ht="15" thickBot="1">
      <c r="B6" s="8"/>
      <c r="C6" s="9"/>
      <c r="E6" s="47">
        <f>SUBTOTAL(9,specifikacija!L6:L8)</f>
        <v>0</v>
      </c>
      <c r="F6" s="47">
        <f>SUBTOTAL(9,specifikacija!M6:M8)</f>
        <v>0</v>
      </c>
      <c r="G6" s="18">
        <f>F6*1.1</f>
        <v>0</v>
      </c>
    </row>
    <row r="7" spans="2:7" ht="24.75" thickBot="1">
      <c r="B7" s="6" t="s">
        <v>20</v>
      </c>
      <c r="C7" s="49" t="s">
        <v>56</v>
      </c>
      <c r="E7" s="60" t="s">
        <v>18</v>
      </c>
      <c r="F7" s="61"/>
      <c r="G7" s="62"/>
    </row>
    <row r="8" spans="2:7" ht="15" thickBot="1">
      <c r="B8" s="8"/>
      <c r="C8" s="9"/>
      <c r="E8" s="19">
        <f>E6/1000</f>
        <v>0</v>
      </c>
      <c r="F8" s="20">
        <f>F6/1000</f>
        <v>0</v>
      </c>
      <c r="G8" s="21">
        <f>G6/1000</f>
        <v>0</v>
      </c>
    </row>
    <row r="9" spans="2:7" ht="15">
      <c r="B9" s="6" t="s">
        <v>21</v>
      </c>
      <c r="C9" s="10" t="s">
        <v>33</v>
      </c>
      <c r="E9" s="9"/>
      <c r="F9" s="9"/>
      <c r="G9" s="8"/>
    </row>
    <row r="10" spans="2:7" ht="14.25">
      <c r="B10" s="8"/>
      <c r="C10" s="9"/>
      <c r="E10" s="9"/>
      <c r="F10" s="9"/>
      <c r="G10" s="8"/>
    </row>
    <row r="11" spans="2:7" ht="15">
      <c r="B11" s="6" t="s">
        <v>22</v>
      </c>
      <c r="C11" s="10" t="s">
        <v>26</v>
      </c>
      <c r="E11" s="9"/>
      <c r="F11" s="9"/>
      <c r="G11" s="8"/>
    </row>
    <row r="12" spans="2:7" ht="14.25">
      <c r="B12" s="8"/>
      <c r="C12" s="9"/>
      <c r="G12" s="8"/>
    </row>
    <row r="13" spans="2:7" ht="25.5">
      <c r="B13" s="6" t="s">
        <v>23</v>
      </c>
      <c r="C13" s="50" t="s">
        <v>57</v>
      </c>
      <c r="E13" s="11" t="s">
        <v>28</v>
      </c>
      <c r="F13" s="48">
        <f>SUBTOTAL(101,specifikacija!N6:N8)</f>
        <v>3</v>
      </c>
      <c r="G13" s="8"/>
    </row>
    <row r="14" spans="2:7" ht="14.25">
      <c r="B14" s="8"/>
      <c r="C14" s="9"/>
      <c r="E14" s="9"/>
      <c r="F14" s="9"/>
      <c r="G14" s="8"/>
    </row>
    <row r="15" spans="2:6" ht="15">
      <c r="B15" s="6" t="s">
        <v>24</v>
      </c>
      <c r="C15" s="7" t="s">
        <v>34</v>
      </c>
      <c r="E15" s="11" t="s">
        <v>29</v>
      </c>
      <c r="F15" s="10" t="s">
        <v>27</v>
      </c>
    </row>
    <row r="16" spans="2:3" ht="14.25">
      <c r="B16" s="8"/>
      <c r="C16" s="9"/>
    </row>
    <row r="17" spans="2:3" ht="15">
      <c r="B17" s="51" t="s">
        <v>58</v>
      </c>
      <c r="C17" s="50" t="s">
        <v>59</v>
      </c>
    </row>
    <row r="18" spans="2:3" ht="14.25">
      <c r="B18" s="8"/>
      <c r="C18" s="9"/>
    </row>
    <row r="19" spans="2:3" ht="15">
      <c r="B19" s="6" t="s">
        <v>25</v>
      </c>
      <c r="C19" s="12">
        <v>33600000</v>
      </c>
    </row>
    <row r="25" ht="14.25">
      <c r="G25" s="24"/>
    </row>
    <row r="26" ht="14.25">
      <c r="G26" s="24"/>
    </row>
    <row r="27" ht="14.25">
      <c r="G27" s="24"/>
    </row>
    <row r="28" ht="14.25">
      <c r="G28" s="24"/>
    </row>
    <row r="29" ht="14.25">
      <c r="G29" s="2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2017-05-19T07:56:30Z</dcterms:modified>
  <cp:category/>
  <cp:version/>
  <cp:contentType/>
  <cp:contentStatus/>
</cp:coreProperties>
</file>