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<sst xmlns="http://schemas.openxmlformats.org/spreadsheetml/2006/main" count="126" uniqueCount="83">
  <si>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</si>
  <si>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</si>
  <si>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</si>
  <si>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</si>
  <si>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</si>
  <si>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</si>
  <si>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</si>
  <si>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</si>
  <si>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</si>
  <si>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</si>
  <si>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</si>
  <si>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</si>
  <si>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</si>
  <si>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</si>
  <si>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</si>
  <si>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</si>
  <si>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</si>
  <si>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</si>
  <si>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</si>
  <si>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</si>
  <si>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</si>
  <si>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</si>
  <si>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</si>
  <si>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</si>
  <si>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</si>
  <si>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</si>
  <si>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</si>
  <si>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</si>
  <si>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</si>
  <si>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</si>
  <si>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</si>
  <si>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Партија</t>
  </si>
  <si>
    <t>Отворени</t>
  </si>
  <si>
    <t>Предмет набавке</t>
  </si>
  <si>
    <t>Заштићени назив понуђеног добра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</si>
  <si>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</si>
  <si>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</si>
  <si>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</si>
  <si>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</si>
  <si>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404-1-110/16-62</t>
  </si>
  <si>
    <t>Лекови са Листе Б и Листе Д Листе лекова</t>
  </si>
  <si>
    <t>MARK MEDICAL D.O.O.</t>
  </si>
  <si>
    <t>jomeprol 300 mg/ml</t>
  </si>
  <si>
    <t>jomeprol 350 mg/ml</t>
  </si>
  <si>
    <t>jomeprol 400 mg/ml</t>
  </si>
  <si>
    <t>gadobenska kiselina (529 mg/ml) 10 ml</t>
  </si>
  <si>
    <t>Iomeron 300®</t>
  </si>
  <si>
    <t>Patheon Italijа SPA</t>
  </si>
  <si>
    <t>rastvor za injekciju</t>
  </si>
  <si>
    <t>50 ml (300 mg I/mL)</t>
  </si>
  <si>
    <t>100 ml (300 mg I/mL)</t>
  </si>
  <si>
    <t>200 ml (300 mg I/mL)</t>
  </si>
  <si>
    <t>500 ml (300 mg I/mL)</t>
  </si>
  <si>
    <t>ml</t>
  </si>
  <si>
    <t>Iomeron 350®</t>
  </si>
  <si>
    <t>50 ml (350 mg I/mL)</t>
  </si>
  <si>
    <t>100 ml (350 mg I/mL)</t>
  </si>
  <si>
    <t>200 ml (350 mg I/mL)</t>
  </si>
  <si>
    <t>500 ml (350 mg I/mL)</t>
  </si>
  <si>
    <t>Iomeron 400®</t>
  </si>
  <si>
    <t>50 ml (400 mg I/mL)</t>
  </si>
  <si>
    <t>100 ml (400 mg I/mL)</t>
  </si>
  <si>
    <t>200 ml (400 mg I/mL)</t>
  </si>
  <si>
    <t>500 ml (400 mg I/mL)</t>
  </si>
  <si>
    <t>0199474</t>
  </si>
  <si>
    <t>0199477</t>
  </si>
  <si>
    <t>0199479</t>
  </si>
  <si>
    <t>0199478</t>
  </si>
  <si>
    <t>0199469</t>
  </si>
  <si>
    <t>0199471</t>
  </si>
  <si>
    <t>MultiHance®</t>
  </si>
  <si>
    <t>10 ml (529 mg/ml)</t>
  </si>
  <si>
    <t>15 ml (529 mg/ml)</t>
  </si>
  <si>
    <t>20 ml (529 mg/ml)</t>
  </si>
  <si>
    <t>0199473</t>
  </si>
  <si>
    <t>0199472</t>
  </si>
  <si>
    <t>0199465</t>
  </si>
  <si>
    <t>0199466</t>
  </si>
  <si>
    <t>0199468</t>
  </si>
  <si>
    <t>0199467</t>
  </si>
  <si>
    <t>0199491</t>
  </si>
  <si>
    <t>0199490</t>
  </si>
  <si>
    <t>0199492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</si>
</sst>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241A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47" fillId="0" borderId="15" xfId="0" applyNumberFormat="1" applyFont="1" applyFill="1" applyBorder="1" applyAlignment="1">
      <alignment vertical="center" wrapText="1"/>
    </xf>
    <xf numFmtId="3" fontId="47" fillId="0" borderId="13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35" borderId="18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4" fontId="39" fillId="33" borderId="18" xfId="0" applyNumberFormat="1" applyFont="1" applyFill="1" applyBorder="1" applyAlignment="1">
      <alignment horizontal="center" vertical="center" wrapText="1"/>
    </xf>
    <xf numFmtId="0" fontId="39" fillId="34" borderId="19" xfId="0" applyFont="1" applyFill="1" applyBorder="1" applyAlignment="1">
      <alignment horizontal="center" vertical="center" wrapText="1"/>
    </xf>
    <xf numFmtId="0" fontId="39" fillId="34" borderId="20" xfId="0" applyFont="1" applyFill="1" applyBorder="1" applyAlignment="1">
      <alignment horizontal="center" vertical="center" wrapText="1"/>
    </xf>
    <xf numFmtId="0" fontId="39" fillId="35" borderId="21" xfId="0" applyFont="1" applyFill="1" applyBorder="1" applyAlignment="1">
      <alignment horizontal="center" vertical="center" wrapText="1"/>
    </xf>
    <xf numFmtId="0" fontId="3" fillId="35" borderId="21" xfId="56" applyNumberFormat="1" applyFont="1" applyFill="1" applyBorder="1" applyAlignment="1">
      <alignment horizontal="center" vertical="center" wrapText="1"/>
      <protection/>
    </xf>
    <xf numFmtId="4" fontId="39" fillId="34" borderId="22" xfId="0" applyNumberFormat="1" applyFont="1" applyFill="1" applyBorder="1" applyAlignment="1">
      <alignment horizontal="right" vertical="center" wrapText="1"/>
    </xf>
    <xf numFmtId="4" fontId="39" fillId="34" borderId="23" xfId="0" applyNumberFormat="1" applyFont="1" applyFill="1" applyBorder="1" applyAlignment="1">
      <alignment horizontal="right" vertical="center" wrapText="1"/>
    </xf>
    <xf numFmtId="4" fontId="47" fillId="0" borderId="24" xfId="0" applyNumberFormat="1" applyFont="1" applyFill="1" applyBorder="1" applyAlignment="1">
      <alignment vertical="center" wrapText="1"/>
    </xf>
    <xf numFmtId="4" fontId="47" fillId="0" borderId="16" xfId="0" applyNumberFormat="1" applyFont="1" applyFill="1" applyBorder="1" applyAlignment="1">
      <alignment vertical="center" wrapText="1"/>
    </xf>
    <xf numFmtId="0" fontId="46" fillId="0" borderId="11" xfId="55" applyFont="1" applyBorder="1" applyAlignment="1">
      <alignment horizontal="center" vertical="center" wrapText="1"/>
      <protection/>
    </xf>
    <xf numFmtId="4" fontId="45" fillId="0" borderId="11" xfId="55" applyNumberFormat="1" applyFont="1" applyFill="1" applyBorder="1" applyAlignment="1">
      <alignment horizontal="center" vertical="center" wrapText="1"/>
      <protection/>
    </xf>
    <xf numFmtId="0" fontId="4" fillId="34" borderId="11" xfId="55" applyFont="1" applyFill="1" applyBorder="1" applyAlignment="1">
      <alignment horizontal="center" vertical="center" wrapText="1"/>
      <protection/>
    </xf>
    <xf numFmtId="3" fontId="48" fillId="0" borderId="11" xfId="0" applyNumberFormat="1" applyFont="1" applyFill="1" applyBorder="1" applyAlignment="1">
      <alignment horizontal="center" vertical="center" wrapText="1"/>
    </xf>
    <xf numFmtId="4" fontId="39" fillId="35" borderId="25" xfId="0" applyNumberFormat="1" applyFont="1" applyFill="1" applyBorder="1" applyAlignment="1">
      <alignment horizontal="center" vertical="center" wrapText="1"/>
    </xf>
    <xf numFmtId="4" fontId="39" fillId="34" borderId="26" xfId="0" applyNumberFormat="1" applyFont="1" applyFill="1" applyBorder="1" applyAlignment="1">
      <alignment horizontal="right" vertical="center" wrapText="1"/>
    </xf>
    <xf numFmtId="49" fontId="49" fillId="0" borderId="24" xfId="0" applyNumberFormat="1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36" borderId="24" xfId="0" applyFont="1" applyFill="1" applyBorder="1" applyAlignment="1">
      <alignment horizontal="center" vertical="center" wrapText="1"/>
    </xf>
    <xf numFmtId="3" fontId="49" fillId="36" borderId="16" xfId="0" applyNumberFormat="1" applyFont="1" applyFill="1" applyBorder="1" applyAlignment="1">
      <alignment horizontal="center" vertical="center" wrapText="1"/>
    </xf>
    <xf numFmtId="4" fontId="49" fillId="0" borderId="24" xfId="0" applyNumberFormat="1" applyFont="1" applyBorder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49" fontId="49" fillId="0" borderId="27" xfId="0" applyNumberFormat="1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36" borderId="27" xfId="0" applyFont="1" applyFill="1" applyBorder="1" applyAlignment="1">
      <alignment horizontal="center" vertical="center" wrapText="1"/>
    </xf>
    <xf numFmtId="3" fontId="49" fillId="36" borderId="28" xfId="0" applyNumberFormat="1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36" borderId="16" xfId="0" applyFont="1" applyFill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36" borderId="28" xfId="0" applyFont="1" applyFill="1" applyBorder="1" applyAlignment="1">
      <alignment horizontal="center" vertical="center" wrapText="1"/>
    </xf>
    <xf numFmtId="49" fontId="49" fillId="36" borderId="24" xfId="0" applyNumberFormat="1" applyFont="1" applyFill="1" applyBorder="1" applyAlignment="1">
      <alignment horizontal="center" vertical="center" wrapText="1"/>
    </xf>
    <xf numFmtId="49" fontId="49" fillId="36" borderId="27" xfId="0" applyNumberFormat="1" applyFont="1" applyFill="1" applyBorder="1" applyAlignment="1">
      <alignment horizontal="center" vertical="center" wrapText="1"/>
    </xf>
    <xf numFmtId="4" fontId="49" fillId="0" borderId="29" xfId="0" applyNumberFormat="1" applyFont="1" applyBorder="1" applyAlignment="1">
      <alignment horizontal="center" vertical="center" wrapText="1"/>
    </xf>
    <xf numFmtId="4" fontId="49" fillId="0" borderId="30" xfId="0" applyNumberFormat="1" applyFont="1" applyBorder="1" applyAlignment="1">
      <alignment horizontal="center" vertical="center" wrapText="1"/>
    </xf>
    <xf numFmtId="4" fontId="49" fillId="0" borderId="27" xfId="0" applyNumberFormat="1" applyFont="1" applyBorder="1" applyAlignment="1">
      <alignment horizontal="center" vertical="center" wrapText="1"/>
    </xf>
    <xf numFmtId="4" fontId="50" fillId="0" borderId="31" xfId="0" applyNumberFormat="1" applyFont="1" applyBorder="1" applyAlignment="1">
      <alignment horizontal="center" vertical="center" wrapText="1"/>
    </xf>
    <xf numFmtId="4" fontId="50" fillId="0" borderId="30" xfId="0" applyNumberFormat="1" applyFont="1" applyBorder="1" applyAlignment="1">
      <alignment horizontal="center" vertical="center" wrapText="1"/>
    </xf>
    <xf numFmtId="4" fontId="50" fillId="0" borderId="32" xfId="0" applyNumberFormat="1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49" fillId="36" borderId="29" xfId="0" applyFont="1" applyFill="1" applyBorder="1" applyAlignment="1">
      <alignment horizontal="center" vertical="center" wrapText="1"/>
    </xf>
    <xf numFmtId="0" fontId="49" fillId="36" borderId="30" xfId="0" applyFont="1" applyFill="1" applyBorder="1" applyAlignment="1">
      <alignment horizontal="center" vertical="center" wrapText="1"/>
    </xf>
    <xf numFmtId="0" fontId="49" fillId="36" borderId="27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34" borderId="36" xfId="0" applyFont="1" applyFill="1" applyBorder="1" applyAlignment="1">
      <alignment horizontal="right" vertical="center" wrapText="1"/>
    </xf>
    <xf numFmtId="0" fontId="39" fillId="34" borderId="37" xfId="0" applyFont="1" applyFill="1" applyBorder="1" applyAlignment="1">
      <alignment horizontal="right" vertical="center" wrapText="1"/>
    </xf>
    <xf numFmtId="0" fontId="39" fillId="34" borderId="38" xfId="0" applyFont="1" applyFill="1" applyBorder="1" applyAlignment="1">
      <alignment horizontal="right" vertical="center" wrapText="1"/>
    </xf>
    <xf numFmtId="0" fontId="39" fillId="34" borderId="39" xfId="0" applyFont="1" applyFill="1" applyBorder="1" applyAlignment="1">
      <alignment horizontal="right" vertical="center" wrapText="1"/>
    </xf>
    <xf numFmtId="0" fontId="39" fillId="34" borderId="40" xfId="0" applyFont="1" applyFill="1" applyBorder="1" applyAlignment="1">
      <alignment horizontal="right" vertical="center" wrapText="1"/>
    </xf>
    <xf numFmtId="0" fontId="39" fillId="34" borderId="17" xfId="0" applyFont="1" applyFill="1" applyBorder="1" applyAlignment="1">
      <alignment horizontal="right" vertical="center" wrapText="1"/>
    </xf>
    <xf numFmtId="0" fontId="50" fillId="0" borderId="41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 wrapText="1"/>
    </xf>
    <xf numFmtId="4" fontId="47" fillId="34" borderId="15" xfId="0" applyNumberFormat="1" applyFont="1" applyFill="1" applyBorder="1" applyAlignment="1">
      <alignment horizontal="center" vertical="center" wrapText="1"/>
    </xf>
    <xf numFmtId="4" fontId="47" fillId="34" borderId="44" xfId="0" applyNumberFormat="1" applyFont="1" applyFill="1" applyBorder="1" applyAlignment="1">
      <alignment horizontal="center" vertical="center" wrapText="1"/>
    </xf>
    <xf numFmtId="4" fontId="47" fillId="34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1">
      <selection activeCell="A3" sqref="A3:N3"/>
    </sheetView>
  </sheetViews>
  <sheetFormatPr defaultColWidth="9.140625" defaultRowHeight="15"/>
  <cols>
    <col min="1" max="1" width="9.140625" style="21" customWidth="1"/>
    <col min="2" max="2" width="11.7109375" style="22" customWidth="1"/>
    <col min="3" max="3" width="11.140625" style="3" customWidth="1"/>
    <col min="4" max="4" width="16.00390625" style="3" customWidth="1"/>
    <col min="5" max="5" width="16.7109375" style="22" customWidth="1"/>
    <col min="6" max="6" width="14.8515625" style="3" customWidth="1"/>
    <col min="7" max="7" width="9.140625" style="3" customWidth="1"/>
    <col min="8" max="8" width="12.57421875" style="3" customWidth="1"/>
    <col min="9" max="9" width="10.00390625" style="3" customWidth="1"/>
    <col min="10" max="10" width="13.57421875" style="3" hidden="1" customWidth="1"/>
    <col min="11" max="11" width="11.00390625" style="3" customWidth="1"/>
    <col min="12" max="12" width="13.421875" style="3" hidden="1" customWidth="1"/>
    <col min="13" max="13" width="13.421875" style="3" customWidth="1"/>
    <col min="14" max="14" width="16.28125" style="3" hidden="1" customWidth="1"/>
    <col min="15" max="15" width="17.57421875" style="3" customWidth="1"/>
    <col min="16" max="16384" width="9.140625" style="3" customWidth="1"/>
  </cols>
  <sheetData>
    <row r="2" spans="1:15" ht="12.75" customHeight="1">
      <c r="A2" s="68" t="s">
        <v>30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19"/>
    </row>
    <row r="3" spans="1:15" ht="12.75" customHeight="1">
      <c r="A3" s="68" t="s">
        <v>41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19"/>
    </row>
    <row r="4" ht="13.5" thickBot="1"/>
    <row r="5" spans="1:14" ht="53.25" customHeight="1" thickBot="1" thickTop="1">
      <c r="A5" s="26" t="s">
        <v>31</v>
      </c>
      <c r="B5" s="27" t="s">
        <v>33</v>
      </c>
      <c r="C5" s="28" t="s">
        <v>0</v>
      </c>
      <c r="D5" s="28" t="s">
        <v>34</v>
      </c>
      <c r="E5" s="28" t="s">
        <v>2</v>
      </c>
      <c r="F5" s="28" t="s">
        <v>1</v>
      </c>
      <c r="G5" s="28" t="s">
        <v>10</v>
      </c>
      <c r="H5" s="29" t="s">
        <v>3</v>
      </c>
      <c r="I5" s="28" t="s">
        <v>4</v>
      </c>
      <c r="J5" s="24" t="s">
        <v>5</v>
      </c>
      <c r="K5" s="23" t="s">
        <v>6</v>
      </c>
      <c r="L5" s="25" t="s">
        <v>7</v>
      </c>
      <c r="M5" s="38" t="s">
        <v>8</v>
      </c>
      <c r="N5" s="2" t="s">
        <v>9</v>
      </c>
    </row>
    <row r="6" spans="1:14" s="45" customFormat="1" ht="23.25" thickBot="1">
      <c r="A6" s="75">
        <v>25</v>
      </c>
      <c r="B6" s="65" t="s">
        <v>42</v>
      </c>
      <c r="C6" s="40" t="s">
        <v>64</v>
      </c>
      <c r="D6" s="41" t="s">
        <v>46</v>
      </c>
      <c r="E6" s="41" t="s">
        <v>47</v>
      </c>
      <c r="F6" s="65" t="s">
        <v>48</v>
      </c>
      <c r="G6" s="42" t="s">
        <v>49</v>
      </c>
      <c r="H6" s="42" t="s">
        <v>53</v>
      </c>
      <c r="I6" s="43"/>
      <c r="J6" s="59">
        <v>27</v>
      </c>
      <c r="K6" s="56">
        <v>27</v>
      </c>
      <c r="L6" s="44">
        <f>I6*$J$6</f>
        <v>0</v>
      </c>
      <c r="M6" s="44">
        <f>I6*$K$6</f>
        <v>0</v>
      </c>
      <c r="N6" s="62">
        <v>1</v>
      </c>
    </row>
    <row r="7" spans="1:14" s="45" customFormat="1" ht="24.75" customHeight="1" thickBot="1">
      <c r="A7" s="76"/>
      <c r="B7" s="66"/>
      <c r="C7" s="46" t="s">
        <v>65</v>
      </c>
      <c r="D7" s="47" t="s">
        <v>46</v>
      </c>
      <c r="E7" s="47" t="s">
        <v>47</v>
      </c>
      <c r="F7" s="66"/>
      <c r="G7" s="48" t="s">
        <v>50</v>
      </c>
      <c r="H7" s="48" t="s">
        <v>53</v>
      </c>
      <c r="I7" s="49"/>
      <c r="J7" s="60"/>
      <c r="K7" s="57"/>
      <c r="L7" s="44">
        <f>I7*$J$6</f>
        <v>0</v>
      </c>
      <c r="M7" s="44">
        <f>I7*$K$6</f>
        <v>0</v>
      </c>
      <c r="N7" s="63"/>
    </row>
    <row r="8" spans="1:14" s="45" customFormat="1" ht="24" customHeight="1" thickBot="1">
      <c r="A8" s="76"/>
      <c r="B8" s="66"/>
      <c r="C8" s="46" t="s">
        <v>66</v>
      </c>
      <c r="D8" s="47" t="s">
        <v>46</v>
      </c>
      <c r="E8" s="47" t="s">
        <v>47</v>
      </c>
      <c r="F8" s="66"/>
      <c r="G8" s="48" t="s">
        <v>51</v>
      </c>
      <c r="H8" s="48" t="s">
        <v>53</v>
      </c>
      <c r="I8" s="49"/>
      <c r="J8" s="60"/>
      <c r="K8" s="57"/>
      <c r="L8" s="44">
        <f>I8*$J$6</f>
        <v>0</v>
      </c>
      <c r="M8" s="44">
        <f>I8*$K$6</f>
        <v>0</v>
      </c>
      <c r="N8" s="63"/>
    </row>
    <row r="9" spans="1:14" s="45" customFormat="1" ht="22.5" customHeight="1" thickBot="1">
      <c r="A9" s="77"/>
      <c r="B9" s="67"/>
      <c r="C9" s="46" t="s">
        <v>67</v>
      </c>
      <c r="D9" s="47" t="s">
        <v>46</v>
      </c>
      <c r="E9" s="47" t="s">
        <v>47</v>
      </c>
      <c r="F9" s="67"/>
      <c r="G9" s="48" t="s">
        <v>52</v>
      </c>
      <c r="H9" s="48" t="s">
        <v>53</v>
      </c>
      <c r="I9" s="49"/>
      <c r="J9" s="61"/>
      <c r="K9" s="58"/>
      <c r="L9" s="44">
        <f>I9*$J$6</f>
        <v>0</v>
      </c>
      <c r="M9" s="44">
        <f>I9*$K$6</f>
        <v>0</v>
      </c>
      <c r="N9" s="64"/>
    </row>
    <row r="10" spans="1:14" s="45" customFormat="1" ht="21.75" customHeight="1" thickBot="1">
      <c r="A10" s="75">
        <v>26</v>
      </c>
      <c r="B10" s="65" t="s">
        <v>43</v>
      </c>
      <c r="C10" s="40" t="s">
        <v>68</v>
      </c>
      <c r="D10" s="41" t="s">
        <v>54</v>
      </c>
      <c r="E10" s="41" t="s">
        <v>47</v>
      </c>
      <c r="F10" s="65" t="s">
        <v>48</v>
      </c>
      <c r="G10" s="42" t="s">
        <v>55</v>
      </c>
      <c r="H10" s="42" t="s">
        <v>53</v>
      </c>
      <c r="I10" s="43"/>
      <c r="J10" s="59">
        <v>30</v>
      </c>
      <c r="K10" s="56">
        <v>29</v>
      </c>
      <c r="L10" s="44">
        <f>I10*$J$10</f>
        <v>0</v>
      </c>
      <c r="M10" s="44">
        <f>I10*$K$10</f>
        <v>0</v>
      </c>
      <c r="N10" s="62">
        <v>1</v>
      </c>
    </row>
    <row r="11" spans="1:14" s="45" customFormat="1" ht="22.5" customHeight="1" thickBot="1">
      <c r="A11" s="76"/>
      <c r="B11" s="66"/>
      <c r="C11" s="46" t="s">
        <v>69</v>
      </c>
      <c r="D11" s="47" t="s">
        <v>54</v>
      </c>
      <c r="E11" s="47" t="s">
        <v>47</v>
      </c>
      <c r="F11" s="66"/>
      <c r="G11" s="48" t="s">
        <v>56</v>
      </c>
      <c r="H11" s="48" t="s">
        <v>53</v>
      </c>
      <c r="I11" s="49"/>
      <c r="J11" s="60"/>
      <c r="K11" s="57"/>
      <c r="L11" s="44">
        <f>I11*$J$10</f>
        <v>0</v>
      </c>
      <c r="M11" s="44">
        <f>I11*$K$10</f>
        <v>0</v>
      </c>
      <c r="N11" s="63"/>
    </row>
    <row r="12" spans="1:14" s="45" customFormat="1" ht="24" customHeight="1" thickBot="1">
      <c r="A12" s="76"/>
      <c r="B12" s="66"/>
      <c r="C12" s="46" t="s">
        <v>74</v>
      </c>
      <c r="D12" s="47" t="s">
        <v>54</v>
      </c>
      <c r="E12" s="47" t="s">
        <v>47</v>
      </c>
      <c r="F12" s="66"/>
      <c r="G12" s="48" t="s">
        <v>57</v>
      </c>
      <c r="H12" s="48" t="s">
        <v>53</v>
      </c>
      <c r="I12" s="49"/>
      <c r="J12" s="60"/>
      <c r="K12" s="57"/>
      <c r="L12" s="44">
        <f>I12*$J$10</f>
        <v>0</v>
      </c>
      <c r="M12" s="44">
        <f>I12*$K$10</f>
        <v>0</v>
      </c>
      <c r="N12" s="63"/>
    </row>
    <row r="13" spans="1:14" s="45" customFormat="1" ht="22.5" customHeight="1" thickBot="1">
      <c r="A13" s="77"/>
      <c r="B13" s="67"/>
      <c r="C13" s="46" t="s">
        <v>75</v>
      </c>
      <c r="D13" s="47" t="s">
        <v>54</v>
      </c>
      <c r="E13" s="47" t="s">
        <v>47</v>
      </c>
      <c r="F13" s="67"/>
      <c r="G13" s="48" t="s">
        <v>58</v>
      </c>
      <c r="H13" s="48" t="s">
        <v>53</v>
      </c>
      <c r="I13" s="49"/>
      <c r="J13" s="61"/>
      <c r="K13" s="58"/>
      <c r="L13" s="44">
        <f>I13*$J$10</f>
        <v>0</v>
      </c>
      <c r="M13" s="44">
        <f>I13*$K$10</f>
        <v>0</v>
      </c>
      <c r="N13" s="64"/>
    </row>
    <row r="14" spans="1:14" s="45" customFormat="1" ht="22.5" customHeight="1" thickBot="1">
      <c r="A14" s="75">
        <v>27</v>
      </c>
      <c r="B14" s="65" t="s">
        <v>44</v>
      </c>
      <c r="C14" s="40" t="s">
        <v>76</v>
      </c>
      <c r="D14" s="41" t="s">
        <v>59</v>
      </c>
      <c r="E14" s="50" t="s">
        <v>47</v>
      </c>
      <c r="F14" s="65" t="s">
        <v>48</v>
      </c>
      <c r="G14" s="42" t="s">
        <v>60</v>
      </c>
      <c r="H14" s="51" t="s">
        <v>53</v>
      </c>
      <c r="I14" s="43"/>
      <c r="J14" s="59">
        <v>40</v>
      </c>
      <c r="K14" s="56">
        <v>38</v>
      </c>
      <c r="L14" s="44">
        <f>I14*$J$14</f>
        <v>0</v>
      </c>
      <c r="M14" s="44">
        <f>I14*$K$14</f>
        <v>0</v>
      </c>
      <c r="N14" s="62">
        <v>1</v>
      </c>
    </row>
    <row r="15" spans="1:14" s="45" customFormat="1" ht="22.5" customHeight="1" thickBot="1">
      <c r="A15" s="76"/>
      <c r="B15" s="66"/>
      <c r="C15" s="46" t="s">
        <v>77</v>
      </c>
      <c r="D15" s="47" t="s">
        <v>59</v>
      </c>
      <c r="E15" s="52" t="s">
        <v>47</v>
      </c>
      <c r="F15" s="66"/>
      <c r="G15" s="48" t="s">
        <v>61</v>
      </c>
      <c r="H15" s="53" t="s">
        <v>53</v>
      </c>
      <c r="I15" s="49"/>
      <c r="J15" s="60"/>
      <c r="K15" s="57"/>
      <c r="L15" s="44">
        <f>I15*$J$14</f>
        <v>0</v>
      </c>
      <c r="M15" s="44">
        <f>I15*$K$14</f>
        <v>0</v>
      </c>
      <c r="N15" s="63"/>
    </row>
    <row r="16" spans="1:14" s="45" customFormat="1" ht="22.5" customHeight="1" thickBot="1">
      <c r="A16" s="76"/>
      <c r="B16" s="66"/>
      <c r="C16" s="46" t="s">
        <v>78</v>
      </c>
      <c r="D16" s="47" t="s">
        <v>59</v>
      </c>
      <c r="E16" s="52" t="s">
        <v>47</v>
      </c>
      <c r="F16" s="66"/>
      <c r="G16" s="48" t="s">
        <v>62</v>
      </c>
      <c r="H16" s="53" t="s">
        <v>53</v>
      </c>
      <c r="I16" s="49"/>
      <c r="J16" s="60"/>
      <c r="K16" s="57"/>
      <c r="L16" s="44">
        <f>I16*$J$14</f>
        <v>0</v>
      </c>
      <c r="M16" s="44">
        <f>I16*$K$14</f>
        <v>0</v>
      </c>
      <c r="N16" s="63"/>
    </row>
    <row r="17" spans="1:14" s="45" customFormat="1" ht="22.5" customHeight="1" thickBot="1">
      <c r="A17" s="77"/>
      <c r="B17" s="67"/>
      <c r="C17" s="46" t="s">
        <v>79</v>
      </c>
      <c r="D17" s="47" t="s">
        <v>59</v>
      </c>
      <c r="E17" s="52" t="s">
        <v>47</v>
      </c>
      <c r="F17" s="67"/>
      <c r="G17" s="48" t="s">
        <v>63</v>
      </c>
      <c r="H17" s="53" t="s">
        <v>53</v>
      </c>
      <c r="I17" s="49"/>
      <c r="J17" s="61"/>
      <c r="K17" s="58"/>
      <c r="L17" s="44">
        <f>I17*$J$14</f>
        <v>0</v>
      </c>
      <c r="M17" s="44">
        <f>I17*$K$14</f>
        <v>0</v>
      </c>
      <c r="N17" s="64"/>
    </row>
    <row r="18" spans="1:14" s="45" customFormat="1" ht="23.25" thickBot="1">
      <c r="A18" s="75">
        <v>29</v>
      </c>
      <c r="B18" s="65" t="s">
        <v>45</v>
      </c>
      <c r="C18" s="54" t="s">
        <v>80</v>
      </c>
      <c r="D18" s="41" t="s">
        <v>70</v>
      </c>
      <c r="E18" s="50" t="s">
        <v>47</v>
      </c>
      <c r="F18" s="65" t="s">
        <v>48</v>
      </c>
      <c r="G18" s="42" t="s">
        <v>71</v>
      </c>
      <c r="H18" s="51" t="s">
        <v>53</v>
      </c>
      <c r="I18" s="51"/>
      <c r="J18" s="59">
        <v>313.37</v>
      </c>
      <c r="K18" s="56">
        <v>310</v>
      </c>
      <c r="L18" s="44">
        <f>I18*$J$18</f>
        <v>0</v>
      </c>
      <c r="M18" s="44">
        <f>I18*$K$18</f>
        <v>0</v>
      </c>
      <c r="N18" s="62">
        <v>1</v>
      </c>
    </row>
    <row r="19" spans="1:14" s="45" customFormat="1" ht="21" customHeight="1" thickBot="1">
      <c r="A19" s="76"/>
      <c r="B19" s="66"/>
      <c r="C19" s="55" t="s">
        <v>81</v>
      </c>
      <c r="D19" s="47" t="s">
        <v>70</v>
      </c>
      <c r="E19" s="52" t="s">
        <v>47</v>
      </c>
      <c r="F19" s="66"/>
      <c r="G19" s="48" t="s">
        <v>72</v>
      </c>
      <c r="H19" s="53" t="s">
        <v>53</v>
      </c>
      <c r="I19" s="53"/>
      <c r="J19" s="60"/>
      <c r="K19" s="57"/>
      <c r="L19" s="44">
        <f>I19*$J$18</f>
        <v>0</v>
      </c>
      <c r="M19" s="44">
        <f>I19*$K$18</f>
        <v>0</v>
      </c>
      <c r="N19" s="63"/>
    </row>
    <row r="20" spans="1:14" s="45" customFormat="1" ht="19.5" customHeight="1" thickBot="1">
      <c r="A20" s="77"/>
      <c r="B20" s="67"/>
      <c r="C20" s="55" t="s">
        <v>82</v>
      </c>
      <c r="D20" s="47" t="s">
        <v>70</v>
      </c>
      <c r="E20" s="52" t="s">
        <v>47</v>
      </c>
      <c r="F20" s="67"/>
      <c r="G20" s="48" t="s">
        <v>73</v>
      </c>
      <c r="H20" s="53" t="s">
        <v>53</v>
      </c>
      <c r="I20" s="49"/>
      <c r="J20" s="61"/>
      <c r="K20" s="58"/>
      <c r="L20" s="44">
        <f>I20*$J$18</f>
        <v>0</v>
      </c>
      <c r="M20" s="44">
        <f>I20*$K$18</f>
        <v>0</v>
      </c>
      <c r="N20" s="64"/>
    </row>
    <row r="21" spans="1:14" ht="12.75" customHeight="1">
      <c r="A21" s="72" t="s">
        <v>11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4"/>
      <c r="M21" s="39">
        <f>SUM(M6:M20)</f>
        <v>0</v>
      </c>
      <c r="N21" s="18"/>
    </row>
    <row r="22" spans="1:14" ht="12.75" customHeight="1">
      <c r="A22" s="72" t="s">
        <v>12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4"/>
      <c r="M22" s="30">
        <f>M21*0.1</f>
        <v>0</v>
      </c>
      <c r="N22" s="18"/>
    </row>
    <row r="23" spans="1:14" ht="13.5" customHeight="1" thickBot="1">
      <c r="A23" s="69" t="s">
        <v>13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1"/>
      <c r="M23" s="31">
        <f>M22+M21</f>
        <v>0</v>
      </c>
      <c r="N23" s="18"/>
    </row>
    <row r="24" ht="13.5" thickTop="1"/>
  </sheetData>
  <sheetProtection/>
  <mergeCells count="29">
    <mergeCell ref="B18:B20"/>
    <mergeCell ref="A18:A20"/>
    <mergeCell ref="K18:K20"/>
    <mergeCell ref="F18:F20"/>
    <mergeCell ref="A10:A13"/>
    <mergeCell ref="B10:B13"/>
    <mergeCell ref="F10:F13"/>
    <mergeCell ref="K10:K13"/>
    <mergeCell ref="A14:A17"/>
    <mergeCell ref="B14:B17"/>
    <mergeCell ref="F14:F17"/>
    <mergeCell ref="K14:K17"/>
    <mergeCell ref="A2:N2"/>
    <mergeCell ref="A3:N3"/>
    <mergeCell ref="A23:L23"/>
    <mergeCell ref="A22:L22"/>
    <mergeCell ref="A21:L21"/>
    <mergeCell ref="A6:A9"/>
    <mergeCell ref="B6:B9"/>
    <mergeCell ref="F6:F9"/>
    <mergeCell ref="K6:K9"/>
    <mergeCell ref="J18:J20"/>
    <mergeCell ref="J14:J17"/>
    <mergeCell ref="J10:J13"/>
    <mergeCell ref="J6:J9"/>
    <mergeCell ref="N18:N20"/>
    <mergeCell ref="N14:N17"/>
    <mergeCell ref="N10:N13"/>
    <mergeCell ref="N6:N9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14</v>
      </c>
      <c r="C2" s="11"/>
      <c r="D2" s="11"/>
      <c r="E2" s="11" t="s">
        <v>41</v>
      </c>
    </row>
    <row r="4" ht="15" thickBot="1"/>
    <row r="5" spans="2:7" ht="24.75" thickBot="1">
      <c r="B5" s="4" t="s">
        <v>19</v>
      </c>
      <c r="C5" s="5" t="s">
        <v>39</v>
      </c>
      <c r="E5" s="12" t="s">
        <v>15</v>
      </c>
      <c r="F5" s="13" t="s">
        <v>16</v>
      </c>
      <c r="G5" s="14" t="s">
        <v>17</v>
      </c>
    </row>
    <row r="6" spans="2:7" ht="15" thickBot="1">
      <c r="B6" s="6"/>
      <c r="C6" s="7"/>
      <c r="E6" s="32">
        <f>SUBTOTAL(9,specifikacija!L6:L20)</f>
        <v>0</v>
      </c>
      <c r="F6" s="32">
        <f>SUBTOTAL(9,specifikacija!M6:M20)</f>
        <v>0</v>
      </c>
      <c r="G6" s="33">
        <f>F6*1.1</f>
        <v>0</v>
      </c>
    </row>
    <row r="7" spans="2:7" ht="24.75" thickBot="1">
      <c r="B7" s="4" t="s">
        <v>20</v>
      </c>
      <c r="C7" s="34" t="s">
        <v>35</v>
      </c>
      <c r="E7" s="78" t="s">
        <v>18</v>
      </c>
      <c r="F7" s="79"/>
      <c r="G7" s="80"/>
    </row>
    <row r="8" spans="2:7" ht="15" thickBot="1">
      <c r="B8" s="6"/>
      <c r="C8" s="7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4" t="s">
        <v>21</v>
      </c>
      <c r="C9" s="8" t="s">
        <v>32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22</v>
      </c>
      <c r="C11" s="8" t="s">
        <v>26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23</v>
      </c>
      <c r="C13" s="35" t="s">
        <v>36</v>
      </c>
      <c r="E13" s="9" t="s">
        <v>28</v>
      </c>
      <c r="F13" s="37">
        <f>SUBTOTAL(101,specifikacija!N6:N20)</f>
        <v>1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24</v>
      </c>
      <c r="C15" s="5" t="s">
        <v>40</v>
      </c>
      <c r="E15" s="9" t="s">
        <v>29</v>
      </c>
      <c r="F15" s="8" t="s">
        <v>27</v>
      </c>
    </row>
    <row r="16" spans="2:3" ht="14.25">
      <c r="B16" s="6"/>
      <c r="C16" s="7"/>
    </row>
    <row r="17" spans="2:3" ht="15">
      <c r="B17" s="36" t="s">
        <v>37</v>
      </c>
      <c r="C17" s="35" t="s">
        <v>38</v>
      </c>
    </row>
    <row r="18" spans="2:3" ht="14.25">
      <c r="B18" s="6"/>
      <c r="C18" s="7"/>
    </row>
    <row r="19" spans="2:3" ht="15">
      <c r="B19" s="4" t="s">
        <v>25</v>
      </c>
      <c r="C19" s="10">
        <v>33600000</v>
      </c>
    </row>
    <row r="25" ht="14.25">
      <c r="G25" s="20"/>
    </row>
    <row r="26" ht="14.25">
      <c r="G26" s="20"/>
    </row>
    <row r="27" ht="14.25">
      <c r="G27" s="20"/>
    </row>
    <row r="28" ht="14.25">
      <c r="G28" s="20"/>
    </row>
    <row r="29" ht="14.25">
      <c r="G29" s="20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2016-11-29T09:02:29Z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