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понуде'!$A$1:$N$65</definedName>
    <definedName name="_xlnm.Print_Titles" localSheetId="0">'Образац понуде'!$13:$13</definedName>
  </definedNames>
  <calcPr fullCalcOnLoad="1"/>
</workbook>
</file>

<file path=xl/sharedStrings.xml><?xml version="1.0" encoding="utf-8"?>
<sst xmlns="http://schemas.openxmlformats.org/spreadsheetml/2006/main" count="183" uniqueCount="140">
  <si>
    <t>rastvor za injekciju/infuziju</t>
  </si>
  <si>
    <t>prašak za rastvor za infuziju</t>
  </si>
  <si>
    <t>prašak za rastvor za injekciju</t>
  </si>
  <si>
    <t>rastvor za injekciju</t>
  </si>
  <si>
    <t>pitofenon, fenpiverinijum-bromid, metamizol-natrijum</t>
  </si>
  <si>
    <t>rektalna suspenzija</t>
  </si>
  <si>
    <t>film tableta</t>
  </si>
  <si>
    <t>rastvor za injekciju u napunjenom injekcionom špricu</t>
  </si>
  <si>
    <t>prašak i rastvarač za rastvor za injekciju</t>
  </si>
  <si>
    <t>rastvor za injekciju/koncentrat za rastvor za infuziju</t>
  </si>
  <si>
    <t>koncentrat za rastvor za injekciju/infuziju sa rastvaračem za parenteralnu upotrebu</t>
  </si>
  <si>
    <t>prečišćeni proteinski derivat tuberkulina za humanu upotrebu</t>
  </si>
  <si>
    <t>ampula</t>
  </si>
  <si>
    <t>bočica</t>
  </si>
  <si>
    <t>bočica staklena</t>
  </si>
  <si>
    <t>bumetanid 0,5 mg</t>
  </si>
  <si>
    <t>oksitocin 5 i.j.</t>
  </si>
  <si>
    <t>aciklovir 250 mg</t>
  </si>
  <si>
    <t>100 mg</t>
  </si>
  <si>
    <t xml:space="preserve">bočica </t>
  </si>
  <si>
    <t>50 mg</t>
  </si>
  <si>
    <t>250 mg</t>
  </si>
  <si>
    <t>5 i.j./ml</t>
  </si>
  <si>
    <t>1.000.000 i.j.</t>
  </si>
  <si>
    <t>5 ml</t>
  </si>
  <si>
    <t>2,5 ml (3 i.j./0,1 ml)</t>
  </si>
  <si>
    <t>Назив понуђача:</t>
  </si>
  <si>
    <t>Седиште понуђача:</t>
  </si>
  <si>
    <t>Број понуде:</t>
  </si>
  <si>
    <t>Датум понуде:</t>
  </si>
  <si>
    <t>Матични број понуђача:</t>
  </si>
  <si>
    <t>ПИБ</t>
  </si>
  <si>
    <t>УПУТСТВО:</t>
  </si>
  <si>
    <t xml:space="preserve">   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</si>
  <si>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</si>
  <si>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</si>
  <si>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</si>
  <si>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</si>
  <si>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</si>
  <si>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У случају неслагања између података из понуде у штампаном облику и копије понуде у електронском облику, веродостојном ће се сматрати штампана верзија.</t>
  </si>
  <si>
    <t xml:space="preserve">Рок испоруке износи  _________________ од дана пријема писменог захтева купца. </t>
  </si>
  <si>
    <t>Овлашћено лице понуђача:</t>
  </si>
  <si>
    <t>М.П.</t>
  </si>
  <si>
    <t>Рок важења понуде је ______________ дана од дана отварања понуда.</t>
  </si>
  <si>
    <t>- уз понуду достави, у електронском облику (ексел фајл), на CD/DVD-у или USB-у, непотписану копију попуњеног обрасца понуде.</t>
  </si>
  <si>
    <t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</t>
  </si>
  <si>
    <r>
      <t>ПРИЛО</t>
    </r>
    <r>
      <rPr>
        <b/>
        <sz val="10"/>
        <rFont val="Arial"/>
        <family val="2"/>
      </rPr>
      <t>Г В</t>
    </r>
    <r>
      <rPr>
        <b/>
        <sz val="10"/>
        <color indexed="8"/>
        <rFont val="Arial"/>
        <family val="2"/>
      </rPr>
      <t xml:space="preserve"> - ОБРАЗАЦ БР. 4.1 - ПОНУДА ЗА ЈАВНУ НАБАВКУ ЛЕКОВА СА ЛИСТЕ Б И ЛИСТЕ Д ЛИСТЕ ЛЕКОВА, КОЈИ У СЕБИ САДРЖИ ОБРАЗАЦ СТРУКТУРЕ ЦЕНЕ СА УПУТСТВОМ КАКО ДА СЕ ПОПУНИ  </t>
    </r>
  </si>
  <si>
    <t>budesonid 1,2 g</t>
  </si>
  <si>
    <t>mesalazin 1 g</t>
  </si>
  <si>
    <t>apiksaban 2,5 mg</t>
  </si>
  <si>
    <t>horiogonadotropin alfa 0,25 mg</t>
  </si>
  <si>
    <t>korifolitropin alfa 150 mcg</t>
  </si>
  <si>
    <t>korifolitropin alfa 100 mcg</t>
  </si>
  <si>
    <t>folitropin alfa, lutropin alfa (150 i.j. + 75 i.j.)</t>
  </si>
  <si>
    <t>ganireliks 0,25 mg</t>
  </si>
  <si>
    <t>cetroreliks 0,25 mg</t>
  </si>
  <si>
    <t>benzilpenicilin 1.000.000 i.j.</t>
  </si>
  <si>
    <t>imipenem, cilastatin (500 mg + 500 mg)</t>
  </si>
  <si>
    <t>mikafungin-natrijum 50 mg</t>
  </si>
  <si>
    <t>mikafungin-natrijum 100 mg</t>
  </si>
  <si>
    <t>antiserum protiv zmijskog otrova (konjski )</t>
  </si>
  <si>
    <t>lornoksikam 8 mg</t>
  </si>
  <si>
    <t>klonazepam</t>
  </si>
  <si>
    <t>valproinska kiselina</t>
  </si>
  <si>
    <t>fosfolipidna frakcija iz pluća goveda (surfaktant) 1,2 ml (45 mg/ml)</t>
  </si>
  <si>
    <t>fosfolipidna frakcija iz pluća goveda (surfaktant) 2,4 ml (45 mg/ml)</t>
  </si>
  <si>
    <t>5 ml (10 mg + 0,1 mg + 2500 mg)</t>
  </si>
  <si>
    <t>rektalna pena</t>
  </si>
  <si>
    <t>1,2 g (2 mg/doza)</t>
  </si>
  <si>
    <t xml:space="preserve">kontejner pod pritiskom sa ventilom za doziranje </t>
  </si>
  <si>
    <t>100 ml (1 g/100 ml)</t>
  </si>
  <si>
    <t>film tablete</t>
  </si>
  <si>
    <t>2,5 mg</t>
  </si>
  <si>
    <t>2 ml (0,5 mg/2 ml)</t>
  </si>
  <si>
    <t>0,25 mg/0,5 ml</t>
  </si>
  <si>
    <t xml:space="preserve">napunjeni injekcioni  špric </t>
  </si>
  <si>
    <t>150 mcg/0,5 ml</t>
  </si>
  <si>
    <t xml:space="preserve">napunjen injekcioni špric </t>
  </si>
  <si>
    <t>100 mcg/0,5 ml</t>
  </si>
  <si>
    <t>150 i.j./1 ml + 75 i.j./1 ml</t>
  </si>
  <si>
    <t xml:space="preserve">bočica sa praškom i bočica sa rastvaračem </t>
  </si>
  <si>
    <t>0,25mg/ml</t>
  </si>
  <si>
    <t>bočica i napunjeni injekcioni špric</t>
  </si>
  <si>
    <t>1 g (500 mg + 500 mg)</t>
  </si>
  <si>
    <t>8 mg</t>
  </si>
  <si>
    <t>1 ml (1 mg/ml)</t>
  </si>
  <si>
    <t>ampula sa rastvaračem u ampuli</t>
  </si>
  <si>
    <t>4 ml (400 mg/4 ml)</t>
  </si>
  <si>
    <t>bočica sa praškom i ampula sa rastvaračem , 4 po 4 ml (400 mg/4 ml)</t>
  </si>
  <si>
    <t>prašak i rastvarač za suspenziju za endotraheopulmonalno ukapavanje</t>
  </si>
  <si>
    <t>1,2 ml (45 mg/ml)</t>
  </si>
  <si>
    <t>bočica sa praškom i napunjeni injekcioni špric sa rastvaračem</t>
  </si>
  <si>
    <t>2,4 ml (45 mg/ml)</t>
  </si>
  <si>
    <t>jomeprol 300 mg/ml</t>
  </si>
  <si>
    <t>50 ml (300 mg I/mL)</t>
  </si>
  <si>
    <t>100 ml (300 mg I/mL)</t>
  </si>
  <si>
    <t>200 ml (300 mg I/mL)</t>
  </si>
  <si>
    <t>500 ml (300 mg I/mL)</t>
  </si>
  <si>
    <t>jomeprol 350 mg/ml</t>
  </si>
  <si>
    <t>50 ml (350 mg I/mL)</t>
  </si>
  <si>
    <t>100 ml (350 mg I/mL)</t>
  </si>
  <si>
    <t>200 ml (350 mg I/mL)</t>
  </si>
  <si>
    <t>500 ml (350 mg I/mL)</t>
  </si>
  <si>
    <t>50 ml (400 mg I/mL)</t>
  </si>
  <si>
    <t>100 ml (400 mg I/mL)</t>
  </si>
  <si>
    <t>200 ml (400 mg I/mL)</t>
  </si>
  <si>
    <t>500 ml (400 mg I/mL)</t>
  </si>
  <si>
    <t xml:space="preserve">20 ml, 0,5 mmol/ml (287mg/ml)  </t>
  </si>
  <si>
    <t>10 ml (529 mg/ml)</t>
  </si>
  <si>
    <t>15 ml (529 mg/ml)</t>
  </si>
  <si>
    <t>20 ml (529 mg/ml)</t>
  </si>
  <si>
    <t>jomeprol 400 mg/ml</t>
  </si>
  <si>
    <t>gadodiamid 0,5 mmol/ml, 20 ml</t>
  </si>
  <si>
    <t>gadobenska kiselina (529 mg/ml) 10 ml</t>
  </si>
  <si>
    <t>Рок испоруке износи _________________ од дана добијања законом неопходне документације за промет нерегистрованог лека. (овај рок испоруке попуњава понуђач који нуди лек са Д Листе лекова за партију 13)</t>
  </si>
  <si>
    <t>Партија</t>
  </si>
  <si>
    <t>Предмет набавке</t>
  </si>
  <si>
    <t>ЈКЛ</t>
  </si>
  <si>
    <t>Заштићени назив понуђеног добра</t>
  </si>
  <si>
    <t>Произвођач</t>
  </si>
  <si>
    <t>Фармацеутски облик</t>
  </si>
  <si>
    <t>Јачина / Концентрација лека</t>
  </si>
  <si>
    <t>Јединица мере</t>
  </si>
  <si>
    <t>Количина</t>
  </si>
  <si>
    <t>Јединична цена</t>
  </si>
  <si>
    <t>Укупна цена без ПДВ-а</t>
  </si>
  <si>
    <t>Стопа ПДВ-а</t>
  </si>
  <si>
    <t>Износ ПДВ-а</t>
  </si>
  <si>
    <t>Укупна цена са ПДВ-ом</t>
  </si>
  <si>
    <t>УКУПНА ВРЕДНОСТ ПОНУДЕ БЕЗ ПДВ-А</t>
  </si>
  <si>
    <t>ИЗНОС ПДВ-А</t>
  </si>
  <si>
    <t>УКУПНА ВРЕДНОСТ ПОНУДЕ СА ПДВ-ОМ</t>
  </si>
  <si>
    <t>Рок испоруке се уноси у сатима, при чему не може бити дужи од 72 h, oд дана пријема писменог захтева купца.
Рок испоруке од дана добијања законом предвиђене документације за промет нерегистрованог лека се уноси у сатима, при чему не може бити дужи од 72 h, а овај рок испоруке дужан је да унесе понуђач који доставља понуду за лек са Д Листе лекова за партију 13.</t>
  </si>
  <si>
    <t xml:space="preserve">film tableta </t>
  </si>
  <si>
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 </t>
  </si>
  <si>
    <t>Начин уноса цене: У образац цене уносе се  једничне цене, заокружене на 2 децимале, у складу са одговарајућом јединицом мере за одређену партију. Јединичне цене уносе се без ПДВ-а.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- Укупна цена без ПДВ-а). Ако се у Обрасцу понуде констатује рачунска грешка, иста ће бити отклоњена руководећи се јединичном ценом.</t>
  </si>
  <si>
    <t>За партије 25, 26, 27 и 29 Понуђач је обавези да понуди све тражене јачине у оквиру исте партије, при чему уноси једну јединичну цену за све јачине.</t>
  </si>
  <si>
    <t xml:space="preserve">Понуђач попуњава образац уношењем следећих података у одговарајућа поља: скраћени назив понуђача (колона: назив понуђача), интерни заводни број понуде (колона: број понуде), датум састављања понуде (колона: датум понуде), адресу седишта понуђача (колона: седиште понуђача), матични број понуђача (колона: матични број), порески идентификациони број понуђача (колона: ПИБ), јединствена класификација лека (колона: ЈКЛ), заштићени назив понуђеног лека (колона: заштићени назив понуђеног добра) и назив произвођача за понуђени лек/лекове (колона: Произвођач). </t>
  </si>
  <si>
    <t>ml</t>
  </si>
  <si>
    <t>Поводом позива за подношење понуде бр. 404-1-63/16-6 од 10.10.2016. године за јавну набавку Лекова са Листе Б и Листе Д Листе лекова, бр. ЈН: 404-1-110/16-62, објављеног  на Порталу јавних набавки дана 10.10.2016. године, подносим понуду како следи: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</si>
</sst>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dd\.mm\.yyyy;@"/>
    <numFmt numFmtId="191" formatCode="dd/mm/yyyy;@"/>
    <numFmt numFmtId="192" formatCode="0000000"/>
    <numFmt numFmtId="193" formatCode="#,##0.0"/>
    <numFmt numFmtId="194" formatCode="#,##0.000"/>
    <numFmt numFmtId="195" formatCode="#,##0.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left" vertical="center" wrapText="1"/>
    </xf>
    <xf numFmtId="0" fontId="5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4" fontId="56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vertical="center" wrapText="1"/>
    </xf>
    <xf numFmtId="0" fontId="58" fillId="0" borderId="0" xfId="0" applyNumberFormat="1" applyFont="1" applyBorder="1" applyAlignment="1" applyProtection="1">
      <alignment vertical="center" wrapText="1"/>
      <protection locked="0"/>
    </xf>
    <xf numFmtId="0" fontId="5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NumberFormat="1" applyFont="1" applyBorder="1" applyAlignment="1" applyProtection="1">
      <alignment vertical="top"/>
      <protection locked="0"/>
    </xf>
    <xf numFmtId="0" fontId="4" fillId="0" borderId="0" xfId="0" applyNumberFormat="1" applyFont="1" applyBorder="1" applyAlignment="1" applyProtection="1">
      <alignment vertical="top" wrapText="1"/>
      <protection locked="0"/>
    </xf>
    <xf numFmtId="0" fontId="48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8" fillId="0" borderId="0" xfId="0" applyNumberFormat="1" applyFont="1" applyBorder="1" applyAlignment="1" applyProtection="1">
      <alignment vertical="center" wrapText="1"/>
      <protection locked="0"/>
    </xf>
    <xf numFmtId="0" fontId="59" fillId="0" borderId="0" xfId="101" applyFont="1" applyFill="1" applyBorder="1" applyAlignment="1" applyProtection="1">
      <alignment vertical="center" wrapText="1"/>
      <protection locked="0"/>
    </xf>
    <xf numFmtId="4" fontId="56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NumberFormat="1" applyFont="1" applyBorder="1" applyAlignment="1" applyProtection="1">
      <alignment vertical="center" wrapText="1"/>
      <protection locked="0"/>
    </xf>
    <xf numFmtId="0" fontId="11" fillId="0" borderId="0" xfId="101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12" fillId="0" borderId="0" xfId="0" applyFont="1" applyAlignment="1">
      <alignment/>
    </xf>
    <xf numFmtId="0" fontId="56" fillId="0" borderId="11" xfId="0" applyFont="1" applyFill="1" applyBorder="1" applyAlignment="1">
      <alignment horizontal="center" vertical="center" wrapText="1"/>
    </xf>
    <xf numFmtId="4" fontId="56" fillId="0" borderId="11" xfId="0" applyNumberFormat="1" applyFont="1" applyFill="1" applyBorder="1" applyAlignment="1">
      <alignment horizontal="center" vertical="center" wrapText="1"/>
    </xf>
    <xf numFmtId="4" fontId="56" fillId="0" borderId="12" xfId="0" applyNumberFormat="1" applyFont="1" applyFill="1" applyBorder="1" applyAlignment="1">
      <alignment horizontal="center" vertical="center" wrapText="1"/>
    </xf>
    <xf numFmtId="0" fontId="7" fillId="0" borderId="0" xfId="101" applyFont="1" applyFill="1" applyBorder="1" applyAlignment="1">
      <alignment horizontal="right" vertical="center" wrapText="1"/>
      <protection/>
    </xf>
    <xf numFmtId="178" fontId="9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3" fontId="6" fillId="0" borderId="0" xfId="101" applyNumberFormat="1" applyFont="1" applyFill="1" applyAlignment="1">
      <alignment horizontal="right" vertical="center"/>
      <protection/>
    </xf>
    <xf numFmtId="0" fontId="4" fillId="0" borderId="0" xfId="0" applyFont="1" applyFill="1" applyAlignment="1">
      <alignment horizontal="right" vertical="justify" wrapText="1"/>
    </xf>
    <xf numFmtId="0" fontId="13" fillId="0" borderId="0" xfId="0" applyFont="1" applyFill="1" applyAlignment="1">
      <alignment horizontal="center" vertical="center" wrapText="1"/>
    </xf>
    <xf numFmtId="3" fontId="13" fillId="0" borderId="0" xfId="101" applyNumberFormat="1" applyFont="1" applyFill="1" applyAlignment="1">
      <alignment horizontal="right" vertical="center"/>
      <protection/>
    </xf>
    <xf numFmtId="3" fontId="13" fillId="0" borderId="0" xfId="0" applyNumberFormat="1" applyFont="1" applyFill="1" applyAlignment="1">
      <alignment horizontal="right" vertical="center"/>
    </xf>
    <xf numFmtId="49" fontId="4" fillId="0" borderId="0" xfId="101" applyNumberFormat="1" applyFont="1" applyFill="1" applyAlignment="1">
      <alignment horizontal="center" vertical="center" wrapText="1"/>
      <protection/>
    </xf>
    <xf numFmtId="0" fontId="4" fillId="0" borderId="0" xfId="101" applyFont="1" applyFill="1" applyAlignment="1">
      <alignment horizontal="center" vertical="center" wrapText="1"/>
      <protection/>
    </xf>
    <xf numFmtId="0" fontId="4" fillId="0" borderId="0" xfId="101" applyFont="1" applyFill="1" applyAlignment="1">
      <alignment horizontal="center" vertical="center"/>
      <protection/>
    </xf>
    <xf numFmtId="3" fontId="4" fillId="0" borderId="0" xfId="101" applyNumberFormat="1" applyFont="1" applyFill="1" applyAlignment="1">
      <alignment horizontal="right" vertical="center"/>
      <protection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horizontal="left" wrapText="1"/>
    </xf>
    <xf numFmtId="3" fontId="56" fillId="33" borderId="10" xfId="0" applyNumberFormat="1" applyFont="1" applyFill="1" applyBorder="1" applyAlignment="1">
      <alignment horizontal="center" vertical="center" wrapText="1"/>
    </xf>
    <xf numFmtId="10" fontId="56" fillId="0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10" fontId="56" fillId="0" borderId="11" xfId="0" applyNumberFormat="1" applyFont="1" applyFill="1" applyBorder="1" applyAlignment="1">
      <alignment horizontal="center" vertical="center" wrapText="1"/>
    </xf>
    <xf numFmtId="0" fontId="55" fillId="0" borderId="10" xfId="115" applyFont="1" applyFill="1" applyBorder="1" applyAlignment="1">
      <alignment horizontal="center" vertical="center" wrapText="1"/>
      <protection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115" applyFont="1" applyFill="1" applyBorder="1" applyAlignment="1">
      <alignment horizontal="center" vertical="center" wrapText="1"/>
      <protection/>
    </xf>
    <xf numFmtId="3" fontId="10" fillId="34" borderId="10" xfId="115" applyNumberFormat="1" applyFont="1" applyFill="1" applyBorder="1" applyAlignment="1">
      <alignment horizontal="center" vertical="center" wrapText="1"/>
      <protection/>
    </xf>
    <xf numFmtId="0" fontId="55" fillId="0" borderId="10" xfId="115" applyFont="1" applyBorder="1" applyAlignment="1">
      <alignment horizontal="center" vertical="center" wrapText="1"/>
      <protection/>
    </xf>
    <xf numFmtId="0" fontId="56" fillId="33" borderId="10" xfId="0" applyFont="1" applyFill="1" applyBorder="1" applyAlignment="1">
      <alignment horizontal="center" vertical="center"/>
    </xf>
    <xf numFmtId="2" fontId="56" fillId="0" borderId="10" xfId="0" applyNumberFormat="1" applyFont="1" applyFill="1" applyBorder="1" applyAlignment="1">
      <alignment horizontal="center" vertical="center" wrapText="1"/>
    </xf>
    <xf numFmtId="0" fontId="56" fillId="0" borderId="10" xfId="62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 quotePrefix="1">
      <alignment horizontal="center" vertical="center" wrapText="1"/>
    </xf>
    <xf numFmtId="4" fontId="56" fillId="0" borderId="10" xfId="61" applyNumberFormat="1" applyFont="1" applyFill="1" applyBorder="1" applyAlignment="1">
      <alignment horizontal="center" vertical="center" wrapText="1"/>
      <protection/>
    </xf>
    <xf numFmtId="0" fontId="0" fillId="33" borderId="11" xfId="0" applyFont="1" applyFill="1" applyBorder="1" applyAlignment="1">
      <alignment vertical="center" wrapText="1"/>
    </xf>
    <xf numFmtId="0" fontId="56" fillId="33" borderId="11" xfId="0" applyFont="1" applyFill="1" applyBorder="1" applyAlignment="1">
      <alignment horizontal="center" vertical="center" wrapText="1"/>
    </xf>
    <xf numFmtId="3" fontId="56" fillId="33" borderId="11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56" fillId="0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10" fontId="56" fillId="0" borderId="10" xfId="0" applyNumberFormat="1" applyFont="1" applyFill="1" applyBorder="1" applyAlignment="1">
      <alignment horizontal="center" vertical="center" wrapText="1"/>
    </xf>
    <xf numFmtId="0" fontId="4" fillId="0" borderId="0" xfId="101" applyFont="1" applyFill="1" applyBorder="1" applyAlignment="1">
      <alignment horizontal="left" vertical="center" wrapText="1"/>
      <protection/>
    </xf>
    <xf numFmtId="49" fontId="4" fillId="0" borderId="0" xfId="101" applyNumberFormat="1" applyFont="1" applyFill="1" applyAlignment="1">
      <alignment horizontal="left" vertical="center" wrapText="1"/>
      <protection/>
    </xf>
    <xf numFmtId="0" fontId="4" fillId="0" borderId="0" xfId="0" applyFont="1" applyFill="1" applyAlignment="1">
      <alignment horizontal="center" vertical="justify" wrapText="1"/>
    </xf>
    <xf numFmtId="0" fontId="4" fillId="0" borderId="0" xfId="0" applyFont="1" applyFill="1" applyBorder="1" applyAlignment="1">
      <alignment horizontal="center" vertical="justify" wrapText="1"/>
    </xf>
    <xf numFmtId="0" fontId="57" fillId="0" borderId="0" xfId="0" applyFont="1" applyAlignment="1">
      <alignment/>
    </xf>
    <xf numFmtId="0" fontId="57" fillId="0" borderId="14" xfId="0" applyFont="1" applyBorder="1" applyAlignment="1">
      <alignment/>
    </xf>
    <xf numFmtId="0" fontId="4" fillId="0" borderId="14" xfId="0" applyNumberFormat="1" applyFont="1" applyBorder="1" applyAlignment="1" applyProtection="1">
      <alignment horizontal="center" vertical="top" wrapText="1"/>
      <protection locked="0"/>
    </xf>
    <xf numFmtId="0" fontId="56" fillId="0" borderId="10" xfId="0" applyFont="1" applyBorder="1" applyAlignment="1">
      <alignment horizontal="center" vertical="center"/>
    </xf>
    <xf numFmtId="14" fontId="0" fillId="0" borderId="14" xfId="0" applyNumberFormat="1" applyBorder="1" applyAlignment="1" applyProtection="1">
      <alignment horizontal="center"/>
      <protection locked="0"/>
    </xf>
    <xf numFmtId="0" fontId="56" fillId="0" borderId="10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top" wrapText="1"/>
    </xf>
    <xf numFmtId="0" fontId="9" fillId="0" borderId="14" xfId="101" applyFont="1" applyFill="1" applyBorder="1" applyAlignment="1" applyProtection="1">
      <alignment horizontal="center" vertical="center" wrapText="1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 wrapText="1"/>
    </xf>
    <xf numFmtId="0" fontId="9" fillId="0" borderId="10" xfId="101" applyFont="1" applyFill="1" applyBorder="1" applyAlignment="1">
      <alignment horizontal="right" vertical="center" wrapText="1"/>
      <protection/>
    </xf>
    <xf numFmtId="4" fontId="9" fillId="0" borderId="10" xfId="0" applyNumberFormat="1" applyFont="1" applyBorder="1" applyAlignment="1">
      <alignment horizontal="right" vertical="center" wrapText="1"/>
    </xf>
    <xf numFmtId="0" fontId="9" fillId="0" borderId="16" xfId="101" applyFont="1" applyFill="1" applyBorder="1" applyAlignment="1">
      <alignment horizontal="right" vertical="center" wrapText="1"/>
      <protection/>
    </xf>
    <xf numFmtId="0" fontId="9" fillId="0" borderId="0" xfId="101" applyFont="1" applyFill="1" applyBorder="1" applyAlignment="1">
      <alignment horizontal="right" vertical="center" wrapText="1"/>
      <protection/>
    </xf>
    <xf numFmtId="0" fontId="9" fillId="0" borderId="17" xfId="101" applyFont="1" applyFill="1" applyBorder="1" applyAlignment="1">
      <alignment horizontal="right" vertical="center" wrapText="1"/>
      <protection/>
    </xf>
    <xf numFmtId="4" fontId="9" fillId="0" borderId="18" xfId="0" applyNumberFormat="1" applyFont="1" applyBorder="1" applyAlignment="1">
      <alignment horizontal="right" vertical="center" wrapText="1"/>
    </xf>
    <xf numFmtId="4" fontId="9" fillId="0" borderId="19" xfId="0" applyNumberFormat="1" applyFont="1" applyBorder="1" applyAlignment="1">
      <alignment horizontal="right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8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2" xfId="62"/>
    <cellStyle name="Normal 2 10" xfId="63"/>
    <cellStyle name="Normal 2 11" xfId="64"/>
    <cellStyle name="Normal 2 12" xfId="65"/>
    <cellStyle name="Normal 2 13" xfId="66"/>
    <cellStyle name="Normal 2 14" xfId="67"/>
    <cellStyle name="Normal 2 18" xfId="68"/>
    <cellStyle name="Normal 2 2" xfId="69"/>
    <cellStyle name="Normal 2 2 10" xfId="70"/>
    <cellStyle name="Normal 2 2 11" xfId="71"/>
    <cellStyle name="Normal 2 2 12" xfId="72"/>
    <cellStyle name="Normal 2 2 13" xfId="73"/>
    <cellStyle name="Normal 2 2 2" xfId="74"/>
    <cellStyle name="Normal 2 2 2 2" xfId="75"/>
    <cellStyle name="Normal 2 2 3" xfId="76"/>
    <cellStyle name="Normal 2 2 4" xfId="77"/>
    <cellStyle name="Normal 2 2 5" xfId="78"/>
    <cellStyle name="Normal 2 2 5 2" xfId="79"/>
    <cellStyle name="Normal 2 2 6" xfId="80"/>
    <cellStyle name="Normal 2 2 7" xfId="81"/>
    <cellStyle name="Normal 2 2 8" xfId="82"/>
    <cellStyle name="Normal 2 2 9" xfId="83"/>
    <cellStyle name="Normal 2 3" xfId="84"/>
    <cellStyle name="Normal 2 3 2" xfId="85"/>
    <cellStyle name="Normal 2 3 3" xfId="86"/>
    <cellStyle name="Normal 2 3 4" xfId="87"/>
    <cellStyle name="Normal 2 3 5" xfId="88"/>
    <cellStyle name="Normal 2 3 6" xfId="89"/>
    <cellStyle name="Normal 2 4" xfId="90"/>
    <cellStyle name="Normal 2 4 2" xfId="91"/>
    <cellStyle name="Normal 2 5" xfId="92"/>
    <cellStyle name="Normal 2 6" xfId="93"/>
    <cellStyle name="Normal 2 6 2" xfId="94"/>
    <cellStyle name="Normal 2 7" xfId="95"/>
    <cellStyle name="Normal 2 8" xfId="96"/>
    <cellStyle name="Normal 2 9" xfId="97"/>
    <cellStyle name="Normal 3" xfId="98"/>
    <cellStyle name="Normal 3 2" xfId="99"/>
    <cellStyle name="Normal 3 3" xfId="100"/>
    <cellStyle name="Normal 3 4" xfId="101"/>
    <cellStyle name="Normal 3 5" xfId="102"/>
    <cellStyle name="Normal 3 6" xfId="103"/>
    <cellStyle name="Normal 4" xfId="104"/>
    <cellStyle name="Normal 4 2" xfId="105"/>
    <cellStyle name="Normal 4 3" xfId="106"/>
    <cellStyle name="Normal 5" xfId="107"/>
    <cellStyle name="Normal 5 2" xfId="108"/>
    <cellStyle name="Normal 6" xfId="109"/>
    <cellStyle name="Normal 6 2" xfId="110"/>
    <cellStyle name="Normal 6 3" xfId="111"/>
    <cellStyle name="Normal 7" xfId="112"/>
    <cellStyle name="Normal 8" xfId="113"/>
    <cellStyle name="Normal 9" xfId="114"/>
    <cellStyle name="Normal_Priznto djuture" xfId="115"/>
    <cellStyle name="Note" xfId="116"/>
    <cellStyle name="Output" xfId="117"/>
    <cellStyle name="Percent" xfId="118"/>
    <cellStyle name="Percent 2" xfId="119"/>
    <cellStyle name="Percent 2 10" xfId="120"/>
    <cellStyle name="Percent 2 11" xfId="121"/>
    <cellStyle name="Percent 2 12" xfId="122"/>
    <cellStyle name="Percent 2 2" xfId="123"/>
    <cellStyle name="Percent 2 3" xfId="124"/>
    <cellStyle name="Percent 2 4" xfId="125"/>
    <cellStyle name="Percent 2 5" xfId="126"/>
    <cellStyle name="Percent 2 6" xfId="127"/>
    <cellStyle name="Percent 2 7" xfId="128"/>
    <cellStyle name="Percent 2 8" xfId="129"/>
    <cellStyle name="Percent 2 9" xfId="130"/>
    <cellStyle name="Percent 3" xfId="131"/>
    <cellStyle name="Percent 6" xfId="132"/>
    <cellStyle name="Title" xfId="133"/>
    <cellStyle name="Total" xfId="134"/>
    <cellStyle name="Warning Text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view="pageBreakPreview" zoomScale="80" zoomScaleNormal="90" zoomScaleSheetLayoutView="80" workbookViewId="0" topLeftCell="A40">
      <selection activeCell="B61" sqref="B61:F61"/>
    </sheetView>
  </sheetViews>
  <sheetFormatPr defaultColWidth="9.140625" defaultRowHeight="15"/>
  <cols>
    <col min="1" max="1" width="6.8515625" style="4" customWidth="1"/>
    <col min="2" max="2" width="30.28125" style="5" customWidth="1"/>
    <col min="3" max="3" width="9.421875" style="4" customWidth="1"/>
    <col min="4" max="4" width="14.57421875" style="4" customWidth="1"/>
    <col min="5" max="5" width="14.140625" style="4" customWidth="1"/>
    <col min="6" max="6" width="17.57421875" style="4" customWidth="1"/>
    <col min="7" max="7" width="21.28125" style="4" customWidth="1"/>
    <col min="8" max="8" width="17.28125" style="27" customWidth="1"/>
    <col min="9" max="9" width="14.7109375" style="32" customWidth="1"/>
    <col min="10" max="10" width="13.00390625" style="4" customWidth="1"/>
    <col min="11" max="12" width="13.140625" style="4" customWidth="1"/>
    <col min="13" max="13" width="13.57421875" style="4" customWidth="1"/>
    <col min="14" max="14" width="14.00390625" style="4" customWidth="1"/>
    <col min="15" max="16384" width="9.140625" style="4" customWidth="1"/>
  </cols>
  <sheetData>
    <row r="1" spans="1:14" s="6" customFormat="1" ht="12" customHeight="1">
      <c r="A1" s="96" t="s">
        <v>46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6" customFormat="1" ht="10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s="6" customFormat="1" ht="12.75" customHeight="1">
      <c r="A3" s="97" t="s">
        <v>139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s="6" customFormat="1" ht="12.7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0" s="6" customFormat="1" ht="12.75">
      <c r="A5" s="8"/>
      <c r="B5" s="12"/>
      <c r="C5" s="7"/>
      <c r="D5" s="7"/>
      <c r="E5" s="7"/>
      <c r="F5" s="7"/>
      <c r="G5" s="7"/>
      <c r="H5" s="23"/>
      <c r="I5" s="28"/>
      <c r="J5" s="7"/>
    </row>
    <row r="6" spans="1:14" s="6" customFormat="1" ht="12.75" customHeight="1">
      <c r="A6" s="103" t="s">
        <v>26</v>
      </c>
      <c r="B6" s="103"/>
      <c r="C6" s="103"/>
      <c r="D6" s="20"/>
      <c r="E6" s="14"/>
      <c r="F6" s="14"/>
      <c r="G6" s="15"/>
      <c r="H6" s="24"/>
      <c r="I6" s="29"/>
      <c r="K6" s="98" t="s">
        <v>27</v>
      </c>
      <c r="L6" s="98"/>
      <c r="M6" s="98"/>
      <c r="N6" s="98"/>
    </row>
    <row r="7" spans="1:14" s="6" customFormat="1" ht="21.75" customHeight="1">
      <c r="A7" s="92"/>
      <c r="B7" s="92"/>
      <c r="C7" s="92"/>
      <c r="D7" s="22"/>
      <c r="E7" s="14"/>
      <c r="F7" s="14"/>
      <c r="G7" s="16"/>
      <c r="H7" s="25"/>
      <c r="I7" s="30"/>
      <c r="J7" s="21"/>
      <c r="K7" s="92"/>
      <c r="L7" s="92"/>
      <c r="M7" s="92"/>
      <c r="N7" s="92"/>
    </row>
    <row r="8" spans="1:14" s="6" customFormat="1" ht="12.75" customHeight="1">
      <c r="A8" s="100" t="s">
        <v>28</v>
      </c>
      <c r="B8" s="100"/>
      <c r="C8" s="100"/>
      <c r="D8" s="18"/>
      <c r="E8" s="14"/>
      <c r="F8" s="14"/>
      <c r="G8" s="17"/>
      <c r="H8" s="24"/>
      <c r="I8" s="29"/>
      <c r="J8" s="18"/>
      <c r="K8" s="100" t="s">
        <v>30</v>
      </c>
      <c r="L8" s="100"/>
      <c r="M8" s="100"/>
      <c r="N8" s="100"/>
    </row>
    <row r="9" spans="1:14" s="6" customFormat="1" ht="20.25" customHeight="1">
      <c r="A9" s="102"/>
      <c r="B9" s="102"/>
      <c r="C9" s="102"/>
      <c r="D9" s="18"/>
      <c r="E9" s="14"/>
      <c r="F9" s="14"/>
      <c r="G9" s="17"/>
      <c r="H9" s="26"/>
      <c r="I9" s="31"/>
      <c r="J9" s="18"/>
      <c r="K9" s="101"/>
      <c r="L9" s="101"/>
      <c r="M9" s="101"/>
      <c r="N9" s="101"/>
    </row>
    <row r="10" spans="1:14" s="6" customFormat="1" ht="12.75" customHeight="1">
      <c r="A10" s="100" t="s">
        <v>29</v>
      </c>
      <c r="B10" s="100"/>
      <c r="C10" s="100"/>
      <c r="D10" s="18"/>
      <c r="E10" s="14"/>
      <c r="F10" s="14"/>
      <c r="G10" s="17"/>
      <c r="H10" s="24"/>
      <c r="I10" s="29"/>
      <c r="J10" s="18"/>
      <c r="K10" s="100" t="s">
        <v>31</v>
      </c>
      <c r="L10" s="100"/>
      <c r="M10" s="100"/>
      <c r="N10" s="100"/>
    </row>
    <row r="11" spans="1:14" s="6" customFormat="1" ht="21.75" customHeight="1">
      <c r="A11" s="94"/>
      <c r="B11" s="94"/>
      <c r="C11" s="94"/>
      <c r="D11" s="18"/>
      <c r="E11" s="14"/>
      <c r="F11" s="14"/>
      <c r="G11" s="17"/>
      <c r="H11" s="25"/>
      <c r="I11" s="30"/>
      <c r="J11" s="18"/>
      <c r="K11" s="92"/>
      <c r="L11" s="92"/>
      <c r="M11" s="92"/>
      <c r="N11" s="92"/>
    </row>
    <row r="12" spans="1:10" s="2" customFormat="1" ht="12.75">
      <c r="A12" s="19"/>
      <c r="B12" s="19"/>
      <c r="C12" s="19"/>
      <c r="D12" s="19"/>
      <c r="E12" s="1"/>
      <c r="F12" s="1"/>
      <c r="G12" s="8"/>
      <c r="H12" s="23"/>
      <c r="I12" s="28"/>
      <c r="J12" s="8"/>
    </row>
    <row r="13" spans="1:14" s="3" customFormat="1" ht="33.75" customHeight="1">
      <c r="A13" s="64" t="s">
        <v>115</v>
      </c>
      <c r="B13" s="64" t="s">
        <v>116</v>
      </c>
      <c r="C13" s="64" t="s">
        <v>117</v>
      </c>
      <c r="D13" s="65" t="s">
        <v>118</v>
      </c>
      <c r="E13" s="64" t="s">
        <v>119</v>
      </c>
      <c r="F13" s="64" t="s">
        <v>120</v>
      </c>
      <c r="G13" s="66" t="s">
        <v>121</v>
      </c>
      <c r="H13" s="67" t="s">
        <v>122</v>
      </c>
      <c r="I13" s="68" t="s">
        <v>123</v>
      </c>
      <c r="J13" s="69" t="s">
        <v>124</v>
      </c>
      <c r="K13" s="65" t="s">
        <v>125</v>
      </c>
      <c r="L13" s="65" t="s">
        <v>126</v>
      </c>
      <c r="M13" s="65" t="s">
        <v>127</v>
      </c>
      <c r="N13" s="65" t="s">
        <v>128</v>
      </c>
    </row>
    <row r="14" spans="1:14" ht="22.5">
      <c r="A14" s="70">
        <v>1</v>
      </c>
      <c r="B14" s="62" t="s">
        <v>4</v>
      </c>
      <c r="C14" s="9"/>
      <c r="D14" s="61"/>
      <c r="E14" s="9"/>
      <c r="F14" s="62" t="s">
        <v>3</v>
      </c>
      <c r="G14" s="62" t="s">
        <v>66</v>
      </c>
      <c r="H14" s="62" t="s">
        <v>12</v>
      </c>
      <c r="I14" s="62">
        <v>750</v>
      </c>
      <c r="J14" s="61"/>
      <c r="K14" s="61">
        <f>J14*I14</f>
        <v>0</v>
      </c>
      <c r="L14" s="60">
        <v>0.1</v>
      </c>
      <c r="M14" s="61">
        <f>L14*K14</f>
        <v>0</v>
      </c>
      <c r="N14" s="61">
        <f>M14+K14</f>
        <v>0</v>
      </c>
    </row>
    <row r="15" spans="1:14" ht="24.75" customHeight="1">
      <c r="A15" s="70">
        <v>2</v>
      </c>
      <c r="B15" s="62" t="s">
        <v>47</v>
      </c>
      <c r="C15" s="9"/>
      <c r="D15" s="61"/>
      <c r="E15" s="9"/>
      <c r="F15" s="62" t="s">
        <v>67</v>
      </c>
      <c r="G15" s="62" t="s">
        <v>68</v>
      </c>
      <c r="H15" s="62" t="s">
        <v>69</v>
      </c>
      <c r="I15" s="62">
        <v>700</v>
      </c>
      <c r="J15" s="61"/>
      <c r="K15" s="61">
        <f aca="true" t="shared" si="0" ref="K15:K37">J15*I15</f>
        <v>0</v>
      </c>
      <c r="L15" s="60">
        <v>0.1</v>
      </c>
      <c r="M15" s="61">
        <f aca="true" t="shared" si="1" ref="M15:M37">L15*K15</f>
        <v>0</v>
      </c>
      <c r="N15" s="61">
        <f aca="true" t="shared" si="2" ref="N15:N37">M15+K15</f>
        <v>0</v>
      </c>
    </row>
    <row r="16" spans="1:14" ht="24.75" customHeight="1">
      <c r="A16" s="70">
        <v>3</v>
      </c>
      <c r="B16" s="62" t="s">
        <v>48</v>
      </c>
      <c r="C16" s="9"/>
      <c r="D16" s="61"/>
      <c r="E16" s="9"/>
      <c r="F16" s="62" t="s">
        <v>5</v>
      </c>
      <c r="G16" s="62" t="s">
        <v>70</v>
      </c>
      <c r="H16" s="62" t="s">
        <v>19</v>
      </c>
      <c r="I16" s="62">
        <v>350</v>
      </c>
      <c r="J16" s="61"/>
      <c r="K16" s="61">
        <f t="shared" si="0"/>
        <v>0</v>
      </c>
      <c r="L16" s="60">
        <v>0.1</v>
      </c>
      <c r="M16" s="61">
        <f t="shared" si="1"/>
        <v>0</v>
      </c>
      <c r="N16" s="61">
        <f t="shared" si="2"/>
        <v>0</v>
      </c>
    </row>
    <row r="17" spans="1:14" ht="24.75" customHeight="1">
      <c r="A17" s="70">
        <v>4</v>
      </c>
      <c r="B17" s="62" t="s">
        <v>49</v>
      </c>
      <c r="C17" s="9"/>
      <c r="D17" s="61"/>
      <c r="E17" s="9"/>
      <c r="F17" s="62" t="s">
        <v>71</v>
      </c>
      <c r="G17" s="62" t="s">
        <v>72</v>
      </c>
      <c r="H17" s="62" t="s">
        <v>133</v>
      </c>
      <c r="I17" s="59">
        <v>3000</v>
      </c>
      <c r="J17" s="61"/>
      <c r="K17" s="61">
        <f t="shared" si="0"/>
        <v>0</v>
      </c>
      <c r="L17" s="60">
        <v>0.1</v>
      </c>
      <c r="M17" s="61">
        <f t="shared" si="1"/>
        <v>0</v>
      </c>
      <c r="N17" s="61">
        <f t="shared" si="2"/>
        <v>0</v>
      </c>
    </row>
    <row r="18" spans="1:14" ht="23.25" customHeight="1">
      <c r="A18" s="70">
        <v>5</v>
      </c>
      <c r="B18" s="62" t="s">
        <v>15</v>
      </c>
      <c r="C18" s="9"/>
      <c r="D18" s="61"/>
      <c r="E18" s="9"/>
      <c r="F18" s="62" t="s">
        <v>0</v>
      </c>
      <c r="G18" s="62" t="s">
        <v>73</v>
      </c>
      <c r="H18" s="62" t="s">
        <v>12</v>
      </c>
      <c r="I18" s="59">
        <v>5250</v>
      </c>
      <c r="J18" s="61"/>
      <c r="K18" s="61">
        <f t="shared" si="0"/>
        <v>0</v>
      </c>
      <c r="L18" s="60">
        <v>0.1</v>
      </c>
      <c r="M18" s="61">
        <f t="shared" si="1"/>
        <v>0</v>
      </c>
      <c r="N18" s="61">
        <f t="shared" si="2"/>
        <v>0</v>
      </c>
    </row>
    <row r="19" spans="1:14" ht="33" customHeight="1">
      <c r="A19" s="70">
        <v>6</v>
      </c>
      <c r="B19" s="62" t="s">
        <v>50</v>
      </c>
      <c r="C19" s="9"/>
      <c r="D19" s="71"/>
      <c r="E19" s="9"/>
      <c r="F19" s="62" t="s">
        <v>7</v>
      </c>
      <c r="G19" s="62" t="s">
        <v>74</v>
      </c>
      <c r="H19" s="62" t="s">
        <v>75</v>
      </c>
      <c r="I19" s="62">
        <v>50</v>
      </c>
      <c r="J19" s="61"/>
      <c r="K19" s="61">
        <f t="shared" si="0"/>
        <v>0</v>
      </c>
      <c r="L19" s="60">
        <v>0.1</v>
      </c>
      <c r="M19" s="61">
        <f t="shared" si="1"/>
        <v>0</v>
      </c>
      <c r="N19" s="61">
        <f t="shared" si="2"/>
        <v>0</v>
      </c>
    </row>
    <row r="20" spans="1:14" ht="33" customHeight="1">
      <c r="A20" s="70">
        <v>7</v>
      </c>
      <c r="B20" s="62" t="s">
        <v>51</v>
      </c>
      <c r="C20" s="9"/>
      <c r="D20" s="61"/>
      <c r="E20" s="9"/>
      <c r="F20" s="62" t="s">
        <v>7</v>
      </c>
      <c r="G20" s="62" t="s">
        <v>76</v>
      </c>
      <c r="H20" s="62" t="s">
        <v>77</v>
      </c>
      <c r="I20" s="62">
        <v>50</v>
      </c>
      <c r="J20" s="61"/>
      <c r="K20" s="61">
        <f t="shared" si="0"/>
        <v>0</v>
      </c>
      <c r="L20" s="60">
        <v>0.1</v>
      </c>
      <c r="M20" s="61">
        <f t="shared" si="1"/>
        <v>0</v>
      </c>
      <c r="N20" s="61">
        <f t="shared" si="2"/>
        <v>0</v>
      </c>
    </row>
    <row r="21" spans="1:14" ht="33" customHeight="1">
      <c r="A21" s="70">
        <v>8</v>
      </c>
      <c r="B21" s="62" t="s">
        <v>52</v>
      </c>
      <c r="C21" s="72"/>
      <c r="D21" s="61"/>
      <c r="E21" s="9"/>
      <c r="F21" s="62" t="s">
        <v>7</v>
      </c>
      <c r="G21" s="62" t="s">
        <v>78</v>
      </c>
      <c r="H21" s="62" t="s">
        <v>77</v>
      </c>
      <c r="I21" s="62">
        <v>50</v>
      </c>
      <c r="J21" s="61"/>
      <c r="K21" s="61">
        <f t="shared" si="0"/>
        <v>0</v>
      </c>
      <c r="L21" s="60">
        <v>0.1</v>
      </c>
      <c r="M21" s="61">
        <f t="shared" si="1"/>
        <v>0</v>
      </c>
      <c r="N21" s="61">
        <f t="shared" si="2"/>
        <v>0</v>
      </c>
    </row>
    <row r="22" spans="1:14" ht="33" customHeight="1">
      <c r="A22" s="70">
        <v>9</v>
      </c>
      <c r="B22" s="62" t="s">
        <v>53</v>
      </c>
      <c r="C22" s="72"/>
      <c r="D22" s="61"/>
      <c r="E22" s="72"/>
      <c r="F22" s="62" t="s">
        <v>8</v>
      </c>
      <c r="G22" s="62" t="s">
        <v>79</v>
      </c>
      <c r="H22" s="62" t="s">
        <v>80</v>
      </c>
      <c r="I22" s="62">
        <v>50</v>
      </c>
      <c r="J22" s="61"/>
      <c r="K22" s="61">
        <f t="shared" si="0"/>
        <v>0</v>
      </c>
      <c r="L22" s="60">
        <v>0.1</v>
      </c>
      <c r="M22" s="61">
        <f t="shared" si="1"/>
        <v>0</v>
      </c>
      <c r="N22" s="61">
        <f t="shared" si="2"/>
        <v>0</v>
      </c>
    </row>
    <row r="23" spans="1:14" ht="33.75">
      <c r="A23" s="70">
        <v>10</v>
      </c>
      <c r="B23" s="62" t="s">
        <v>16</v>
      </c>
      <c r="C23" s="9"/>
      <c r="D23" s="61"/>
      <c r="E23" s="72"/>
      <c r="F23" s="62" t="s">
        <v>9</v>
      </c>
      <c r="G23" s="62" t="s">
        <v>22</v>
      </c>
      <c r="H23" s="62" t="s">
        <v>12</v>
      </c>
      <c r="I23" s="59">
        <v>10500</v>
      </c>
      <c r="J23" s="61"/>
      <c r="K23" s="61">
        <f t="shared" si="0"/>
        <v>0</v>
      </c>
      <c r="L23" s="60">
        <v>0.1</v>
      </c>
      <c r="M23" s="61">
        <f t="shared" si="1"/>
        <v>0</v>
      </c>
      <c r="N23" s="61">
        <f t="shared" si="2"/>
        <v>0</v>
      </c>
    </row>
    <row r="24" spans="1:14" ht="33.75">
      <c r="A24" s="70">
        <v>11</v>
      </c>
      <c r="B24" s="62" t="s">
        <v>54</v>
      </c>
      <c r="C24" s="9"/>
      <c r="D24" s="61"/>
      <c r="E24" s="9"/>
      <c r="F24" s="62" t="s">
        <v>7</v>
      </c>
      <c r="G24" s="62" t="s">
        <v>74</v>
      </c>
      <c r="H24" s="62" t="s">
        <v>77</v>
      </c>
      <c r="I24" s="62">
        <v>50</v>
      </c>
      <c r="J24" s="61"/>
      <c r="K24" s="61">
        <f t="shared" si="0"/>
        <v>0</v>
      </c>
      <c r="L24" s="60">
        <v>0.1</v>
      </c>
      <c r="M24" s="61">
        <f t="shared" si="1"/>
        <v>0</v>
      </c>
      <c r="N24" s="61">
        <f t="shared" si="2"/>
        <v>0</v>
      </c>
    </row>
    <row r="25" spans="1:14" ht="24.75" customHeight="1">
      <c r="A25" s="70">
        <v>12</v>
      </c>
      <c r="B25" s="62" t="s">
        <v>55</v>
      </c>
      <c r="C25" s="73"/>
      <c r="D25" s="9"/>
      <c r="E25" s="9"/>
      <c r="F25" s="62" t="s">
        <v>8</v>
      </c>
      <c r="G25" s="62" t="s">
        <v>81</v>
      </c>
      <c r="H25" s="62" t="s">
        <v>82</v>
      </c>
      <c r="I25" s="62">
        <v>50</v>
      </c>
      <c r="J25" s="61"/>
      <c r="K25" s="61">
        <f t="shared" si="0"/>
        <v>0</v>
      </c>
      <c r="L25" s="60">
        <v>0.1</v>
      </c>
      <c r="M25" s="61">
        <f t="shared" si="1"/>
        <v>0</v>
      </c>
      <c r="N25" s="61">
        <f t="shared" si="2"/>
        <v>0</v>
      </c>
    </row>
    <row r="26" spans="1:14" ht="24.75" customHeight="1">
      <c r="A26" s="70">
        <v>13</v>
      </c>
      <c r="B26" s="62" t="s">
        <v>56</v>
      </c>
      <c r="C26" s="9"/>
      <c r="D26" s="61"/>
      <c r="E26" s="9"/>
      <c r="F26" s="62" t="s">
        <v>2</v>
      </c>
      <c r="G26" s="62" t="s">
        <v>23</v>
      </c>
      <c r="H26" s="62" t="s">
        <v>14</v>
      </c>
      <c r="I26" s="59">
        <v>2500</v>
      </c>
      <c r="J26" s="61"/>
      <c r="K26" s="61">
        <f t="shared" si="0"/>
        <v>0</v>
      </c>
      <c r="L26" s="60">
        <v>0.1</v>
      </c>
      <c r="M26" s="61">
        <f t="shared" si="1"/>
        <v>0</v>
      </c>
      <c r="N26" s="61">
        <f t="shared" si="2"/>
        <v>0</v>
      </c>
    </row>
    <row r="27" spans="1:14" ht="24.75" customHeight="1">
      <c r="A27" s="70">
        <v>14</v>
      </c>
      <c r="B27" s="62" t="s">
        <v>57</v>
      </c>
      <c r="C27" s="9"/>
      <c r="D27" s="61"/>
      <c r="E27" s="9"/>
      <c r="F27" s="62" t="s">
        <v>1</v>
      </c>
      <c r="G27" s="62" t="s">
        <v>83</v>
      </c>
      <c r="H27" s="62" t="s">
        <v>14</v>
      </c>
      <c r="I27" s="59">
        <v>75000</v>
      </c>
      <c r="J27" s="61"/>
      <c r="K27" s="61">
        <f t="shared" si="0"/>
        <v>0</v>
      </c>
      <c r="L27" s="60">
        <v>0.1</v>
      </c>
      <c r="M27" s="61">
        <f t="shared" si="1"/>
        <v>0</v>
      </c>
      <c r="N27" s="61">
        <f t="shared" si="2"/>
        <v>0</v>
      </c>
    </row>
    <row r="28" spans="1:14" ht="24.75" customHeight="1">
      <c r="A28" s="70">
        <v>15</v>
      </c>
      <c r="B28" s="62" t="s">
        <v>58</v>
      </c>
      <c r="C28" s="9"/>
      <c r="D28" s="61"/>
      <c r="E28" s="9"/>
      <c r="F28" s="62" t="s">
        <v>1</v>
      </c>
      <c r="G28" s="62" t="s">
        <v>20</v>
      </c>
      <c r="H28" s="62" t="s">
        <v>14</v>
      </c>
      <c r="I28" s="62">
        <v>50</v>
      </c>
      <c r="J28" s="61"/>
      <c r="K28" s="61">
        <f t="shared" si="0"/>
        <v>0</v>
      </c>
      <c r="L28" s="60">
        <v>0.1</v>
      </c>
      <c r="M28" s="61">
        <f t="shared" si="1"/>
        <v>0</v>
      </c>
      <c r="N28" s="61">
        <f t="shared" si="2"/>
        <v>0</v>
      </c>
    </row>
    <row r="29" spans="1:14" ht="24.75" customHeight="1">
      <c r="A29" s="70">
        <v>16</v>
      </c>
      <c r="B29" s="62" t="s">
        <v>59</v>
      </c>
      <c r="C29" s="9"/>
      <c r="D29" s="61"/>
      <c r="E29" s="9"/>
      <c r="F29" s="62" t="s">
        <v>1</v>
      </c>
      <c r="G29" s="62" t="s">
        <v>18</v>
      </c>
      <c r="H29" s="62" t="s">
        <v>14</v>
      </c>
      <c r="I29" s="62">
        <v>50</v>
      </c>
      <c r="J29" s="61"/>
      <c r="K29" s="61">
        <f t="shared" si="0"/>
        <v>0</v>
      </c>
      <c r="L29" s="60">
        <v>0.1</v>
      </c>
      <c r="M29" s="61">
        <f t="shared" si="1"/>
        <v>0</v>
      </c>
      <c r="N29" s="61">
        <f t="shared" si="2"/>
        <v>0</v>
      </c>
    </row>
    <row r="30" spans="1:14" ht="22.5">
      <c r="A30" s="70">
        <v>17</v>
      </c>
      <c r="B30" s="62" t="s">
        <v>17</v>
      </c>
      <c r="C30" s="9"/>
      <c r="D30" s="61"/>
      <c r="E30" s="9"/>
      <c r="F30" s="62" t="s">
        <v>1</v>
      </c>
      <c r="G30" s="62" t="s">
        <v>21</v>
      </c>
      <c r="H30" s="62" t="s">
        <v>13</v>
      </c>
      <c r="I30" s="59">
        <v>5000</v>
      </c>
      <c r="J30" s="61"/>
      <c r="K30" s="61">
        <f t="shared" si="0"/>
        <v>0</v>
      </c>
      <c r="L30" s="60">
        <v>0.1</v>
      </c>
      <c r="M30" s="61">
        <f t="shared" si="1"/>
        <v>0</v>
      </c>
      <c r="N30" s="61">
        <f t="shared" si="2"/>
        <v>0</v>
      </c>
    </row>
    <row r="31" spans="1:14" ht="44.25" customHeight="1">
      <c r="A31" s="70">
        <v>18</v>
      </c>
      <c r="B31" s="62" t="s">
        <v>60</v>
      </c>
      <c r="C31" s="9"/>
      <c r="D31" s="9"/>
      <c r="E31" s="9"/>
      <c r="F31" s="62" t="s">
        <v>3</v>
      </c>
      <c r="G31" s="62" t="s">
        <v>24</v>
      </c>
      <c r="H31" s="62" t="s">
        <v>14</v>
      </c>
      <c r="I31" s="62">
        <v>750</v>
      </c>
      <c r="J31" s="61"/>
      <c r="K31" s="61">
        <f t="shared" si="0"/>
        <v>0</v>
      </c>
      <c r="L31" s="60">
        <v>0.1</v>
      </c>
      <c r="M31" s="61">
        <f t="shared" si="1"/>
        <v>0</v>
      </c>
      <c r="N31" s="61">
        <f t="shared" si="2"/>
        <v>0</v>
      </c>
    </row>
    <row r="32" spans="1:14" ht="24.75" customHeight="1">
      <c r="A32" s="70">
        <v>19</v>
      </c>
      <c r="B32" s="62" t="s">
        <v>61</v>
      </c>
      <c r="C32" s="9"/>
      <c r="D32" s="61"/>
      <c r="E32" s="9"/>
      <c r="F32" s="62" t="s">
        <v>6</v>
      </c>
      <c r="G32" s="62" t="s">
        <v>84</v>
      </c>
      <c r="H32" s="62" t="s">
        <v>6</v>
      </c>
      <c r="I32" s="59">
        <v>1000</v>
      </c>
      <c r="J32" s="61"/>
      <c r="K32" s="61">
        <f t="shared" si="0"/>
        <v>0</v>
      </c>
      <c r="L32" s="60">
        <v>0.1</v>
      </c>
      <c r="M32" s="61">
        <f t="shared" si="1"/>
        <v>0</v>
      </c>
      <c r="N32" s="61">
        <f t="shared" si="2"/>
        <v>0</v>
      </c>
    </row>
    <row r="33" spans="1:14" ht="23.25" customHeight="1">
      <c r="A33" s="70">
        <v>20</v>
      </c>
      <c r="B33" s="62" t="s">
        <v>62</v>
      </c>
      <c r="C33" s="9"/>
      <c r="D33" s="74"/>
      <c r="E33" s="9"/>
      <c r="F33" s="62" t="s">
        <v>10</v>
      </c>
      <c r="G33" s="62" t="s">
        <v>85</v>
      </c>
      <c r="H33" s="62" t="s">
        <v>86</v>
      </c>
      <c r="I33" s="62">
        <v>165</v>
      </c>
      <c r="J33" s="61"/>
      <c r="K33" s="61">
        <f t="shared" si="0"/>
        <v>0</v>
      </c>
      <c r="L33" s="60">
        <v>0.1</v>
      </c>
      <c r="M33" s="61">
        <f t="shared" si="1"/>
        <v>0</v>
      </c>
      <c r="N33" s="61">
        <f t="shared" si="2"/>
        <v>0</v>
      </c>
    </row>
    <row r="34" spans="1:14" ht="39.75" customHeight="1">
      <c r="A34" s="70">
        <v>21</v>
      </c>
      <c r="B34" s="62" t="s">
        <v>63</v>
      </c>
      <c r="C34" s="9"/>
      <c r="D34" s="61"/>
      <c r="E34" s="9"/>
      <c r="F34" s="62" t="s">
        <v>8</v>
      </c>
      <c r="G34" s="62" t="s">
        <v>87</v>
      </c>
      <c r="H34" s="62" t="s">
        <v>88</v>
      </c>
      <c r="I34" s="62">
        <v>15</v>
      </c>
      <c r="J34" s="61"/>
      <c r="K34" s="61">
        <f t="shared" si="0"/>
        <v>0</v>
      </c>
      <c r="L34" s="60">
        <v>0.1</v>
      </c>
      <c r="M34" s="61">
        <f t="shared" si="1"/>
        <v>0</v>
      </c>
      <c r="N34" s="61">
        <f t="shared" si="2"/>
        <v>0</v>
      </c>
    </row>
    <row r="35" spans="1:14" ht="47.25" customHeight="1">
      <c r="A35" s="70">
        <v>22</v>
      </c>
      <c r="B35" s="62" t="s">
        <v>64</v>
      </c>
      <c r="C35" s="9"/>
      <c r="D35" s="61"/>
      <c r="E35" s="9"/>
      <c r="F35" s="62" t="s">
        <v>89</v>
      </c>
      <c r="G35" s="62" t="s">
        <v>90</v>
      </c>
      <c r="H35" s="62" t="s">
        <v>91</v>
      </c>
      <c r="I35" s="62">
        <v>50</v>
      </c>
      <c r="J35" s="61"/>
      <c r="K35" s="61">
        <f t="shared" si="0"/>
        <v>0</v>
      </c>
      <c r="L35" s="60">
        <v>0.1</v>
      </c>
      <c r="M35" s="61">
        <f t="shared" si="1"/>
        <v>0</v>
      </c>
      <c r="N35" s="61">
        <f t="shared" si="2"/>
        <v>0</v>
      </c>
    </row>
    <row r="36" spans="1:14" ht="93" customHeight="1">
      <c r="A36" s="70">
        <v>23</v>
      </c>
      <c r="B36" s="62" t="s">
        <v>65</v>
      </c>
      <c r="C36" s="9"/>
      <c r="D36" s="9"/>
      <c r="E36" s="9"/>
      <c r="F36" s="62" t="s">
        <v>89</v>
      </c>
      <c r="G36" s="62" t="s">
        <v>92</v>
      </c>
      <c r="H36" s="62" t="s">
        <v>91</v>
      </c>
      <c r="I36" s="62">
        <v>50</v>
      </c>
      <c r="J36" s="61"/>
      <c r="K36" s="61">
        <f t="shared" si="0"/>
        <v>0</v>
      </c>
      <c r="L36" s="60">
        <v>0.1</v>
      </c>
      <c r="M36" s="61">
        <f t="shared" si="1"/>
        <v>0</v>
      </c>
      <c r="N36" s="61">
        <f t="shared" si="2"/>
        <v>0</v>
      </c>
    </row>
    <row r="37" spans="1:14" ht="29.25" customHeight="1">
      <c r="A37" s="70">
        <v>24</v>
      </c>
      <c r="B37" s="62" t="s">
        <v>11</v>
      </c>
      <c r="C37" s="13"/>
      <c r="D37" s="61"/>
      <c r="E37" s="13"/>
      <c r="F37" s="62" t="s">
        <v>3</v>
      </c>
      <c r="G37" s="62" t="s">
        <v>25</v>
      </c>
      <c r="H37" s="83" t="s">
        <v>14</v>
      </c>
      <c r="I37" s="62">
        <v>60</v>
      </c>
      <c r="J37" s="61"/>
      <c r="K37" s="61">
        <f t="shared" si="0"/>
        <v>0</v>
      </c>
      <c r="L37" s="60">
        <v>0.1</v>
      </c>
      <c r="M37" s="61">
        <f t="shared" si="1"/>
        <v>0</v>
      </c>
      <c r="N37" s="61">
        <f t="shared" si="2"/>
        <v>0</v>
      </c>
    </row>
    <row r="38" spans="1:14" ht="24.75" customHeight="1">
      <c r="A38" s="99">
        <v>25</v>
      </c>
      <c r="B38" s="93" t="s">
        <v>93</v>
      </c>
      <c r="C38" s="13"/>
      <c r="D38" s="61"/>
      <c r="E38" s="13"/>
      <c r="F38" s="93" t="s">
        <v>3</v>
      </c>
      <c r="G38" s="62" t="s">
        <v>94</v>
      </c>
      <c r="H38" s="83" t="s">
        <v>138</v>
      </c>
      <c r="I38" s="59">
        <v>2500</v>
      </c>
      <c r="J38" s="84"/>
      <c r="K38" s="84">
        <f>I38*J38+I39*J38+I40*J38+I41*J38</f>
        <v>0</v>
      </c>
      <c r="L38" s="85">
        <v>0.1</v>
      </c>
      <c r="M38" s="84">
        <f>L38*K38</f>
        <v>0</v>
      </c>
      <c r="N38" s="84">
        <f>M38+K38</f>
        <v>0</v>
      </c>
    </row>
    <row r="39" spans="1:14" ht="24.75" customHeight="1">
      <c r="A39" s="99"/>
      <c r="B39" s="93"/>
      <c r="C39" s="13"/>
      <c r="D39" s="61"/>
      <c r="E39" s="13"/>
      <c r="F39" s="93"/>
      <c r="G39" s="62" t="s">
        <v>95</v>
      </c>
      <c r="H39" s="82" t="s">
        <v>138</v>
      </c>
      <c r="I39" s="59">
        <v>5000</v>
      </c>
      <c r="J39" s="84"/>
      <c r="K39" s="84"/>
      <c r="L39" s="85"/>
      <c r="M39" s="84"/>
      <c r="N39" s="84"/>
    </row>
    <row r="40" spans="1:14" ht="24.75" customHeight="1">
      <c r="A40" s="99"/>
      <c r="B40" s="93"/>
      <c r="C40" s="13"/>
      <c r="D40" s="61"/>
      <c r="E40" s="13"/>
      <c r="F40" s="93"/>
      <c r="G40" s="62" t="s">
        <v>96</v>
      </c>
      <c r="H40" s="82" t="s">
        <v>138</v>
      </c>
      <c r="I40" s="59">
        <v>10000</v>
      </c>
      <c r="J40" s="84"/>
      <c r="K40" s="84"/>
      <c r="L40" s="85"/>
      <c r="M40" s="84"/>
      <c r="N40" s="84"/>
    </row>
    <row r="41" spans="1:14" ht="24.75" customHeight="1">
      <c r="A41" s="99"/>
      <c r="B41" s="93"/>
      <c r="C41" s="13"/>
      <c r="D41" s="61"/>
      <c r="E41" s="13"/>
      <c r="F41" s="93"/>
      <c r="G41" s="62" t="s">
        <v>97</v>
      </c>
      <c r="H41" s="82" t="s">
        <v>138</v>
      </c>
      <c r="I41" s="59">
        <v>25000</v>
      </c>
      <c r="J41" s="84"/>
      <c r="K41" s="84"/>
      <c r="L41" s="85"/>
      <c r="M41" s="84"/>
      <c r="N41" s="84"/>
    </row>
    <row r="42" spans="1:14" ht="24.75" customHeight="1">
      <c r="A42" s="99">
        <v>26</v>
      </c>
      <c r="B42" s="93" t="s">
        <v>98</v>
      </c>
      <c r="C42" s="13"/>
      <c r="D42" s="61"/>
      <c r="E42" s="13"/>
      <c r="F42" s="111" t="s">
        <v>3</v>
      </c>
      <c r="G42" s="62" t="s">
        <v>99</v>
      </c>
      <c r="H42" s="82" t="s">
        <v>138</v>
      </c>
      <c r="I42" s="59">
        <v>2500</v>
      </c>
      <c r="J42" s="84"/>
      <c r="K42" s="84">
        <f>I42*J42+I43*J42+I44*J42+I45*J42</f>
        <v>0</v>
      </c>
      <c r="L42" s="85">
        <v>0.1</v>
      </c>
      <c r="M42" s="84">
        <f>L42*K42</f>
        <v>0</v>
      </c>
      <c r="N42" s="84">
        <f>M42+K42</f>
        <v>0</v>
      </c>
    </row>
    <row r="43" spans="1:14" ht="24.75" customHeight="1">
      <c r="A43" s="99"/>
      <c r="B43" s="93"/>
      <c r="C43" s="13"/>
      <c r="D43" s="61"/>
      <c r="E43" s="13"/>
      <c r="F43" s="111"/>
      <c r="G43" s="62" t="s">
        <v>100</v>
      </c>
      <c r="H43" s="82" t="s">
        <v>138</v>
      </c>
      <c r="I43" s="59">
        <v>5000</v>
      </c>
      <c r="J43" s="84"/>
      <c r="K43" s="84"/>
      <c r="L43" s="85"/>
      <c r="M43" s="84"/>
      <c r="N43" s="84"/>
    </row>
    <row r="44" spans="1:14" ht="24.75" customHeight="1">
      <c r="A44" s="99"/>
      <c r="B44" s="93"/>
      <c r="C44" s="13"/>
      <c r="D44" s="61"/>
      <c r="E44" s="13"/>
      <c r="F44" s="111"/>
      <c r="G44" s="62" t="s">
        <v>101</v>
      </c>
      <c r="H44" s="82" t="s">
        <v>138</v>
      </c>
      <c r="I44" s="59">
        <v>10000</v>
      </c>
      <c r="J44" s="84"/>
      <c r="K44" s="84"/>
      <c r="L44" s="85"/>
      <c r="M44" s="84"/>
      <c r="N44" s="84"/>
    </row>
    <row r="45" spans="1:14" ht="24.75" customHeight="1">
      <c r="A45" s="99"/>
      <c r="B45" s="93"/>
      <c r="C45" s="13"/>
      <c r="D45" s="61"/>
      <c r="E45" s="13"/>
      <c r="F45" s="111"/>
      <c r="G45" s="62" t="s">
        <v>102</v>
      </c>
      <c r="H45" s="82" t="s">
        <v>138</v>
      </c>
      <c r="I45" s="59">
        <v>25000</v>
      </c>
      <c r="J45" s="84"/>
      <c r="K45" s="84"/>
      <c r="L45" s="85"/>
      <c r="M45" s="84"/>
      <c r="N45" s="84"/>
    </row>
    <row r="46" spans="1:14" ht="19.5" customHeight="1">
      <c r="A46" s="95">
        <v>27</v>
      </c>
      <c r="B46" s="93" t="s">
        <v>111</v>
      </c>
      <c r="C46" s="9"/>
      <c r="D46" s="61"/>
      <c r="E46" s="9"/>
      <c r="F46" s="111" t="s">
        <v>3</v>
      </c>
      <c r="G46" s="62" t="s">
        <v>103</v>
      </c>
      <c r="H46" s="82" t="s">
        <v>138</v>
      </c>
      <c r="I46" s="59">
        <v>2500</v>
      </c>
      <c r="J46" s="84"/>
      <c r="K46" s="84">
        <f>I46*J46+I47*J46+I48*J46+I49*J46</f>
        <v>0</v>
      </c>
      <c r="L46" s="85">
        <v>0.1</v>
      </c>
      <c r="M46" s="84">
        <f>L46*K46</f>
        <v>0</v>
      </c>
      <c r="N46" s="84">
        <f>M46+K46</f>
        <v>0</v>
      </c>
    </row>
    <row r="47" spans="1:14" ht="24.75" customHeight="1">
      <c r="A47" s="95"/>
      <c r="B47" s="93"/>
      <c r="C47" s="9"/>
      <c r="D47" s="61"/>
      <c r="E47" s="9"/>
      <c r="F47" s="111"/>
      <c r="G47" s="62" t="s">
        <v>104</v>
      </c>
      <c r="H47" s="82" t="s">
        <v>138</v>
      </c>
      <c r="I47" s="59">
        <v>5000</v>
      </c>
      <c r="J47" s="84"/>
      <c r="K47" s="84"/>
      <c r="L47" s="85"/>
      <c r="M47" s="84"/>
      <c r="N47" s="84"/>
    </row>
    <row r="48" spans="1:14" ht="24.75" customHeight="1">
      <c r="A48" s="95"/>
      <c r="B48" s="93"/>
      <c r="C48" s="9"/>
      <c r="D48" s="61"/>
      <c r="E48" s="9"/>
      <c r="F48" s="111"/>
      <c r="G48" s="62" t="s">
        <v>105</v>
      </c>
      <c r="H48" s="82" t="s">
        <v>138</v>
      </c>
      <c r="I48" s="59">
        <v>10000</v>
      </c>
      <c r="J48" s="84"/>
      <c r="K48" s="84"/>
      <c r="L48" s="85"/>
      <c r="M48" s="84"/>
      <c r="N48" s="84"/>
    </row>
    <row r="49" spans="1:14" ht="24.75" customHeight="1">
      <c r="A49" s="95"/>
      <c r="B49" s="93"/>
      <c r="C49" s="9"/>
      <c r="D49" s="61"/>
      <c r="E49" s="9"/>
      <c r="F49" s="111"/>
      <c r="G49" s="62" t="s">
        <v>106</v>
      </c>
      <c r="H49" s="82" t="s">
        <v>138</v>
      </c>
      <c r="I49" s="59">
        <v>25000</v>
      </c>
      <c r="J49" s="84"/>
      <c r="K49" s="84"/>
      <c r="L49" s="85"/>
      <c r="M49" s="84"/>
      <c r="N49" s="84"/>
    </row>
    <row r="50" spans="1:14" ht="29.25" customHeight="1">
      <c r="A50" s="79">
        <v>28</v>
      </c>
      <c r="B50" s="76" t="s">
        <v>112</v>
      </c>
      <c r="C50" s="75"/>
      <c r="D50" s="35"/>
      <c r="E50" s="34"/>
      <c r="F50" s="76" t="s">
        <v>3</v>
      </c>
      <c r="G50" s="76" t="s">
        <v>107</v>
      </c>
      <c r="H50" s="82" t="s">
        <v>138</v>
      </c>
      <c r="I50" s="77">
        <v>1000</v>
      </c>
      <c r="J50" s="35"/>
      <c r="K50" s="35">
        <f>J50*I50</f>
        <v>0</v>
      </c>
      <c r="L50" s="63">
        <v>0.1</v>
      </c>
      <c r="M50" s="35">
        <f>L50*K50</f>
        <v>0</v>
      </c>
      <c r="N50" s="36">
        <f>M50+K50</f>
        <v>0</v>
      </c>
    </row>
    <row r="51" spans="1:14" ht="30.75" customHeight="1">
      <c r="A51" s="95">
        <v>29</v>
      </c>
      <c r="B51" s="111" t="s">
        <v>113</v>
      </c>
      <c r="C51" s="78"/>
      <c r="D51" s="10"/>
      <c r="E51" s="9"/>
      <c r="F51" s="111" t="s">
        <v>3</v>
      </c>
      <c r="G51" s="62" t="s">
        <v>108</v>
      </c>
      <c r="H51" s="82" t="s">
        <v>138</v>
      </c>
      <c r="I51" s="62">
        <v>500</v>
      </c>
      <c r="J51" s="84"/>
      <c r="K51" s="84">
        <f>I51*J51+I52*J51+I53*J51</f>
        <v>0</v>
      </c>
      <c r="L51" s="85">
        <v>0.1</v>
      </c>
      <c r="M51" s="84">
        <f>L51*K51</f>
        <v>0</v>
      </c>
      <c r="N51" s="84">
        <f>M51+K51</f>
        <v>0</v>
      </c>
    </row>
    <row r="52" spans="1:14" ht="32.25" customHeight="1">
      <c r="A52" s="95"/>
      <c r="B52" s="111"/>
      <c r="C52" s="9"/>
      <c r="D52" s="10"/>
      <c r="E52" s="9"/>
      <c r="F52" s="111"/>
      <c r="G52" s="62" t="s">
        <v>109</v>
      </c>
      <c r="H52" s="82" t="s">
        <v>138</v>
      </c>
      <c r="I52" s="62">
        <v>750</v>
      </c>
      <c r="J52" s="84"/>
      <c r="K52" s="84"/>
      <c r="L52" s="85"/>
      <c r="M52" s="84"/>
      <c r="N52" s="84"/>
    </row>
    <row r="53" spans="1:14" ht="24.75" customHeight="1">
      <c r="A53" s="95"/>
      <c r="B53" s="111"/>
      <c r="C53" s="9"/>
      <c r="D53" s="10"/>
      <c r="E53" s="9"/>
      <c r="F53" s="111"/>
      <c r="G53" s="62" t="s">
        <v>110</v>
      </c>
      <c r="H53" s="82" t="s">
        <v>138</v>
      </c>
      <c r="I53" s="59">
        <v>1000</v>
      </c>
      <c r="J53" s="84"/>
      <c r="K53" s="84"/>
      <c r="L53" s="85"/>
      <c r="M53" s="84"/>
      <c r="N53" s="84"/>
    </row>
    <row r="54" spans="1:14" s="33" customFormat="1" ht="18.75" customHeight="1">
      <c r="A54" s="106" t="s">
        <v>129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8"/>
      <c r="M54" s="109">
        <f>K14+K15+K16+K17+K18+K19+K20+K21+K22+K23+K24+K25+K26+K27+K28+K29+K30+K31+K32+K33+K34+K35+K36+K37+K38+K42+K46+K50+K51</f>
        <v>0</v>
      </c>
      <c r="N54" s="110"/>
    </row>
    <row r="55" spans="1:14" s="33" customFormat="1" ht="21.75" customHeight="1">
      <c r="A55" s="104" t="s">
        <v>130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5">
        <f>M14+M15+M16+M17+M18+M19+M20+M21+M22+M23+M24+M25+M26+M27+M28+M29+M30+M31+M32+M33+M34+M35+M36+M37+M38+M42+M46+M50+M51</f>
        <v>0</v>
      </c>
      <c r="N55" s="105"/>
    </row>
    <row r="56" spans="1:14" s="33" customFormat="1" ht="21" customHeight="1">
      <c r="A56" s="104" t="s">
        <v>131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5">
        <f>N14+N15+N16+N17+N18+N19+N20+N21+N22+N23+N24+N25+N26+N27+N28+N29+N30+N31+N32+N33+N34+N35+N36+N37+N38+N42+N46+N50+N51</f>
        <v>0</v>
      </c>
      <c r="N56" s="105"/>
    </row>
    <row r="57" ht="11.25">
      <c r="G57" s="11"/>
    </row>
    <row r="58" spans="1:18" s="40" customFormat="1" ht="12.7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8"/>
      <c r="M58" s="38"/>
      <c r="N58" s="39"/>
      <c r="P58" s="37"/>
      <c r="Q58" s="41"/>
      <c r="R58" s="42"/>
    </row>
    <row r="59" spans="1:18" s="40" customFormat="1" ht="38.25" customHeight="1">
      <c r="A59" s="37"/>
      <c r="B59" s="86" t="s">
        <v>40</v>
      </c>
      <c r="C59" s="86"/>
      <c r="D59" s="86"/>
      <c r="E59" s="86"/>
      <c r="F59" s="86"/>
      <c r="G59" s="86" t="s">
        <v>114</v>
      </c>
      <c r="H59" s="86"/>
      <c r="I59" s="86"/>
      <c r="J59" s="86"/>
      <c r="K59" s="86"/>
      <c r="L59" s="86"/>
      <c r="M59" s="86"/>
      <c r="N59" s="86"/>
      <c r="P59" s="37"/>
      <c r="Q59" s="41"/>
      <c r="R59" s="42"/>
    </row>
    <row r="60" spans="1:18" s="40" customFormat="1" ht="15.75" customHeight="1">
      <c r="A60" s="43"/>
      <c r="B60" s="49"/>
      <c r="C60" s="49"/>
      <c r="D60" s="50"/>
      <c r="E60" s="50"/>
      <c r="F60" s="49"/>
      <c r="G60" s="50"/>
      <c r="H60" s="51"/>
      <c r="I60" s="52"/>
      <c r="J60" s="45"/>
      <c r="K60" s="45"/>
      <c r="L60" s="45"/>
      <c r="M60" s="45"/>
      <c r="N60" s="39"/>
      <c r="P60" s="44"/>
      <c r="Q60" s="41"/>
      <c r="R60" s="42"/>
    </row>
    <row r="61" spans="1:18" s="40" customFormat="1" ht="15.75" customHeight="1">
      <c r="A61" s="46"/>
      <c r="B61" s="87" t="s">
        <v>43</v>
      </c>
      <c r="C61" s="87"/>
      <c r="D61" s="87"/>
      <c r="E61" s="87"/>
      <c r="F61" s="87"/>
      <c r="G61" s="50"/>
      <c r="H61" s="51"/>
      <c r="I61" s="52"/>
      <c r="J61" s="45"/>
      <c r="K61" s="45"/>
      <c r="L61" s="45"/>
      <c r="M61" s="45"/>
      <c r="N61" s="39"/>
      <c r="P61" s="47"/>
      <c r="Q61" s="41"/>
      <c r="R61" s="42"/>
    </row>
    <row r="62" spans="1:18" s="40" customFormat="1" ht="15.75" customHeight="1">
      <c r="A62" s="46"/>
      <c r="B62" s="53"/>
      <c r="C62" s="53"/>
      <c r="D62" s="54"/>
      <c r="E62" s="54"/>
      <c r="F62" s="53"/>
      <c r="G62" s="54"/>
      <c r="H62" s="55"/>
      <c r="I62" s="56"/>
      <c r="J62" s="88" t="s">
        <v>41</v>
      </c>
      <c r="K62" s="88"/>
      <c r="L62" s="88"/>
      <c r="M62" s="88"/>
      <c r="N62" s="39"/>
      <c r="P62" s="48"/>
      <c r="Q62" s="41"/>
      <c r="R62" s="42"/>
    </row>
    <row r="63" spans="1:18" s="40" customFormat="1" ht="15.75" customHeight="1">
      <c r="A63" s="46"/>
      <c r="B63" s="53"/>
      <c r="C63" s="53"/>
      <c r="D63" s="54"/>
      <c r="E63" s="54"/>
      <c r="G63" s="54"/>
      <c r="H63" s="54"/>
      <c r="I63" s="54" t="s">
        <v>42</v>
      </c>
      <c r="J63" s="89"/>
      <c r="K63" s="90"/>
      <c r="L63" s="90"/>
      <c r="M63" s="90"/>
      <c r="N63" s="39"/>
      <c r="P63" s="48"/>
      <c r="Q63" s="41"/>
      <c r="R63" s="42"/>
    </row>
    <row r="64" spans="1:18" s="40" customFormat="1" ht="15.75" customHeight="1">
      <c r="A64" s="46"/>
      <c r="B64" s="53"/>
      <c r="C64" s="53"/>
      <c r="D64" s="54"/>
      <c r="E64" s="54"/>
      <c r="F64" s="54"/>
      <c r="G64" s="54"/>
      <c r="H64" s="54"/>
      <c r="I64" s="56"/>
      <c r="J64" s="91"/>
      <c r="K64" s="91"/>
      <c r="L64" s="91"/>
      <c r="M64" s="91"/>
      <c r="N64" s="39"/>
      <c r="P64" s="48"/>
      <c r="Q64" s="41"/>
      <c r="R64" s="42"/>
    </row>
    <row r="65" spans="1:18" s="40" customFormat="1" ht="15.75" customHeight="1">
      <c r="A65" s="46"/>
      <c r="B65" s="53"/>
      <c r="C65" s="53"/>
      <c r="D65" s="54"/>
      <c r="E65" s="54"/>
      <c r="F65" s="53"/>
      <c r="G65" s="54"/>
      <c r="H65" s="55"/>
      <c r="I65" s="56"/>
      <c r="J65" s="45"/>
      <c r="K65" s="45"/>
      <c r="L65" s="45"/>
      <c r="M65" s="45"/>
      <c r="N65" s="39"/>
      <c r="P65" s="48"/>
      <c r="Q65" s="41"/>
      <c r="R65" s="42"/>
    </row>
  </sheetData>
  <sheetProtection/>
  <mergeCells count="57">
    <mergeCell ref="B42:B45"/>
    <mergeCell ref="F51:F53"/>
    <mergeCell ref="F46:F49"/>
    <mergeCell ref="F42:F45"/>
    <mergeCell ref="B51:B53"/>
    <mergeCell ref="B46:B49"/>
    <mergeCell ref="N46:N49"/>
    <mergeCell ref="M46:M49"/>
    <mergeCell ref="L46:L49"/>
    <mergeCell ref="K46:K49"/>
    <mergeCell ref="N51:N53"/>
    <mergeCell ref="M51:M53"/>
    <mergeCell ref="K51:K53"/>
    <mergeCell ref="A6:C6"/>
    <mergeCell ref="A56:L56"/>
    <mergeCell ref="M56:N56"/>
    <mergeCell ref="A51:A53"/>
    <mergeCell ref="A54:L54"/>
    <mergeCell ref="M54:N54"/>
    <mergeCell ref="A55:L55"/>
    <mergeCell ref="M55:N55"/>
    <mergeCell ref="J51:J53"/>
    <mergeCell ref="L51:L53"/>
    <mergeCell ref="K9:N9"/>
    <mergeCell ref="K10:N10"/>
    <mergeCell ref="A7:C7"/>
    <mergeCell ref="A8:C8"/>
    <mergeCell ref="A9:C9"/>
    <mergeCell ref="A10:C10"/>
    <mergeCell ref="A46:A49"/>
    <mergeCell ref="A1:N2"/>
    <mergeCell ref="A3:N4"/>
    <mergeCell ref="K6:N6"/>
    <mergeCell ref="K7:N7"/>
    <mergeCell ref="A42:A45"/>
    <mergeCell ref="A38:A41"/>
    <mergeCell ref="F38:F41"/>
    <mergeCell ref="J46:J49"/>
    <mergeCell ref="K8:N8"/>
    <mergeCell ref="B59:F59"/>
    <mergeCell ref="G59:N59"/>
    <mergeCell ref="B61:F61"/>
    <mergeCell ref="J62:M62"/>
    <mergeCell ref="J63:M64"/>
    <mergeCell ref="K11:N11"/>
    <mergeCell ref="B38:B41"/>
    <mergeCell ref="A11:C11"/>
    <mergeCell ref="L42:L45"/>
    <mergeCell ref="J42:J45"/>
    <mergeCell ref="K42:K45"/>
    <mergeCell ref="N42:N45"/>
    <mergeCell ref="M42:M45"/>
    <mergeCell ref="J38:J41"/>
    <mergeCell ref="K38:K41"/>
    <mergeCell ref="L38:L41"/>
    <mergeCell ref="M38:M41"/>
    <mergeCell ref="N38:N41"/>
  </mergeCells>
  <printOptions/>
  <pageMargins left="0.236220472440945" right="0.236220472440945" top="0.33" bottom="0.31" header="0.31496062992126" footer="0.31496062992126"/>
  <pageSetup orientation="landscape" scale="63" r:id="rId1"/>
  <headerFooter>
    <oddHeader>&amp;C
</oddHeader>
    <oddFooter>&amp;CPage &amp;P of &amp;N</oddFooter>
  </headerFooter>
  <rowBreaks count="2" manualBreakCount="2">
    <brk id="35" max="13" man="1"/>
    <brk id="6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M26"/>
  <sheetViews>
    <sheetView zoomScalePageLayoutView="0" workbookViewId="0" topLeftCell="A13">
      <selection activeCell="G36" sqref="G36"/>
    </sheetView>
  </sheetViews>
  <sheetFormatPr defaultColWidth="9.140625" defaultRowHeight="15"/>
  <sheetData>
    <row r="1" ht="15" customHeight="1"/>
    <row r="2" ht="15" customHeight="1"/>
    <row r="3" spans="1:2" ht="15">
      <c r="A3" s="112" t="s">
        <v>32</v>
      </c>
      <c r="B3" s="112"/>
    </row>
    <row r="4" spans="1:13" ht="76.5" customHeight="1">
      <c r="A4" s="113" t="s">
        <v>137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ht="26.25" customHeight="1">
      <c r="A6" s="114" t="s">
        <v>134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</row>
    <row r="7" spans="1:13" ht="1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</row>
    <row r="8" spans="1:13" ht="60.75" customHeight="1">
      <c r="A8" s="113" t="s">
        <v>135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</row>
    <row r="9" ht="15">
      <c r="A9" t="s">
        <v>33</v>
      </c>
    </row>
    <row r="10" spans="1:13" ht="33.75" customHeight="1">
      <c r="A10" s="117" t="s">
        <v>136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</row>
    <row r="12" spans="1:13" ht="44.25" customHeight="1">
      <c r="A12" s="114" t="s">
        <v>34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</row>
    <row r="13" spans="1:13" ht="1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1:13" ht="15">
      <c r="A14" s="115" t="s">
        <v>35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</row>
    <row r="16" spans="1:13" ht="51.75" customHeight="1">
      <c r="A16" s="116" t="s">
        <v>132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</row>
    <row r="18" spans="1:13" ht="63" customHeight="1">
      <c r="A18" s="113" t="s">
        <v>36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</row>
    <row r="19" spans="1:13" ht="1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</row>
    <row r="20" spans="1:13" ht="15">
      <c r="A20" s="115" t="s">
        <v>37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</row>
    <row r="21" spans="1:13" ht="15">
      <c r="A21" s="118" t="s">
        <v>38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</row>
    <row r="22" spans="1:13" ht="15">
      <c r="A22" s="118" t="s">
        <v>44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</row>
    <row r="24" spans="1:13" ht="33.75" customHeight="1">
      <c r="A24" s="114" t="s">
        <v>39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</row>
    <row r="26" spans="1:13" ht="30" customHeight="1">
      <c r="A26" s="114" t="s">
        <v>45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</row>
  </sheetData>
  <sheetProtection/>
  <mergeCells count="14">
    <mergeCell ref="A26:M26"/>
    <mergeCell ref="A18:M18"/>
    <mergeCell ref="A10:M10"/>
    <mergeCell ref="A20:M20"/>
    <mergeCell ref="A21:M21"/>
    <mergeCell ref="A22:M22"/>
    <mergeCell ref="A24:M24"/>
    <mergeCell ref="A3:B3"/>
    <mergeCell ref="A4:M4"/>
    <mergeCell ref="A8:M8"/>
    <mergeCell ref="A12:M12"/>
    <mergeCell ref="A14:M14"/>
    <mergeCell ref="A16:M16"/>
    <mergeCell ref="A6:M6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Radoman</dc:creator>
  <cp:keywords/>
  <dc:description/>
  <cp:lastModifiedBy>nikoleta.ninkovic</cp:lastModifiedBy>
  <cp:lastPrinted>2016-10-10T10:54:59Z</cp:lastPrinted>
  <dcterms:created xsi:type="dcterms:W3CDTF">2015-05-26T06:21:57Z</dcterms:created>
  <dcterms:modified xsi:type="dcterms:W3CDTF">2016-11-01T08:38:13Z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