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760" activeTab="0"/>
  </bookViews>
  <sheets>
    <sheet name="Farmix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<sst xmlns="http://schemas.openxmlformats.org/spreadsheetml/2006/main" count="59" uniqueCount="58">
  <si>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>Партија</t>
  </si>
  <si>
    <t>Предмет набавке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</si>
  <si>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</si>
  <si>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</si>
  <si>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</si>
  <si>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</si>
  <si>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</si>
  <si>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</si>
  <si>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</si>
  <si>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</si>
  <si>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</si>
  <si>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</si>
  <si>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</si>
  <si>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Назив добављача: "Farmix" d.o.o., Београд</t>
  </si>
  <si>
    <t xml:space="preserve"> 0066044</t>
  </si>
  <si>
    <t>FEIBA NF</t>
  </si>
  <si>
    <t>ампула</t>
  </si>
  <si>
    <t xml:space="preserve">прашак и растварач за раствор за инфузију </t>
  </si>
  <si>
    <t>0066210, 0066212, 0066211, 0066014, 0066012. 0066013, 0066630, 0066631, 0066632, 0066610, 0066611, 0066612</t>
  </si>
  <si>
    <t>Koagulacioni faktor VIII, (antihemofilni faktor VIII, poreklom iz humane plazme)</t>
  </si>
  <si>
    <t>Immunate (250ij), mmunate (500ij), Immunate (1000ij), Octanate 250, Octanate 500, Octanate 1000, Haemoctin SDH (250ij), Haemoctin SDH (500ij), Haemoctin SDH (1000ij), Beriate (250ij), Beriate (500ij), Beriate (1000ij)</t>
  </si>
  <si>
    <t>Baxter AG (Austrija), Octapharma S.A.S.(Francuska), Octapharma AB (Švedska), Octapharma Pharmazeutika Produktionsges.M.B.H. (Austrija), Biotest Pharma GmbH (Nemačka),CSL Behring GmbH (Nemačka)</t>
  </si>
  <si>
    <t>prašak i rastvarač za rastvor za injekciju/infuziju</t>
  </si>
  <si>
    <t>250 ij, 500 ij i 1000 ij</t>
  </si>
  <si>
    <t>ij</t>
  </si>
  <si>
    <t>Koncentrat aktiviranih faktora protrombinskog kompleksa (antiinhibitorski kompleks faktora VIII)</t>
  </si>
  <si>
    <t>Baxter AG (Austrija)</t>
  </si>
  <si>
    <t>500 ij /20 ml</t>
  </si>
  <si>
    <t>ПРИЛОГ 2 УГОВОРА - ПОДАЦИ ЗА КВАРТАЛНО ИЗВЕШТАВАЊЕ</t>
  </si>
  <si>
    <t>Број набавке</t>
  </si>
  <si>
    <t>404-1-110/16-47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</si>
  <si>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</si>
  <si>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</si>
  <si>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</si>
  <si>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</si>
  <si>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</si>
  <si>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</si>
  <si>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</si>
  <si>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</si>
  <si>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</si>
  <si>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</si>
  <si>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</si>
  <si>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</si>
  <si>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</si>
  <si>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</si>
  <si>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</si>
  <si>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</si>
  <si>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</si>
  <si>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Лекови за лечење хемофилије</t>
  </si>
  <si>
    <t>Број решења УЈН</t>
  </si>
  <si>
    <t>нема</t>
  </si>
  <si>
    <t>Шифра из ОРН</t>
  </si>
  <si>
    <t>"Farmix" d.o.o.</t>
  </si>
  <si>
    <t xml:space="preserve">Процењена јединична цена </t>
  </si>
  <si>
    <t xml:space="preserve">Јединична цена </t>
  </si>
  <si>
    <t>Проењена укупна вредност без ПДВ</t>
  </si>
  <si>
    <t>Укупна вредност без ПДВ</t>
  </si>
  <si>
    <t>Број понуда по партији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</si>
</sst>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63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1B1B1B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57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59" applyNumberFormat="1" applyFont="1" applyFill="1" applyBorder="1" applyAlignment="1">
      <alignment horizontal="center" vertical="center" wrapText="1"/>
      <protection/>
    </xf>
    <xf numFmtId="4" fontId="44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2" fillId="34" borderId="10" xfId="59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7" fillId="35" borderId="10" xfId="58" applyFont="1" applyFill="1" applyBorder="1" applyAlignment="1">
      <alignment horizontal="center" vertical="center" wrapText="1"/>
      <protection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5" fillId="35" borderId="11" xfId="58" applyFont="1" applyFill="1" applyBorder="1" applyAlignment="1">
      <alignment horizontal="center" vertical="center" wrapText="1"/>
      <protection/>
    </xf>
    <xf numFmtId="0" fontId="5" fillId="35" borderId="12" xfId="58" applyFont="1" applyFill="1" applyBorder="1" applyAlignment="1">
      <alignment horizontal="center" vertical="center" wrapText="1"/>
      <protection/>
    </xf>
    <xf numFmtId="0" fontId="5" fillId="35" borderId="13" xfId="58" applyFont="1" applyFill="1" applyBorder="1" applyAlignment="1">
      <alignment horizontal="center" vertical="center" wrapText="1"/>
      <protection/>
    </xf>
    <xf numFmtId="0" fontId="48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5" borderId="10" xfId="58" applyFont="1" applyFill="1" applyBorder="1" applyAlignment="1">
      <alignment horizontal="center" vertical="center" wrapText="1"/>
      <protection/>
    </xf>
    <xf numFmtId="3" fontId="49" fillId="0" borderId="10" xfId="58" applyNumberFormat="1" applyFont="1" applyBorder="1" applyAlignment="1">
      <alignment horizontal="center" vertical="center" wrapText="1"/>
      <protection/>
    </xf>
    <xf numFmtId="0" fontId="47" fillId="34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" fontId="44" fillId="0" borderId="10" xfId="0" applyNumberFormat="1" applyFont="1" applyBorder="1" applyAlignment="1">
      <alignment horizontal="right" vertical="center"/>
    </xf>
    <xf numFmtId="3" fontId="2" fillId="34" borderId="10" xfId="59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5" fillId="33" borderId="10" xfId="0" applyNumberFormat="1" applyFont="1" applyFill="1" applyBorder="1" applyAlignment="1">
      <alignment horizontal="right" vertical="center"/>
    </xf>
    <xf numFmtId="4" fontId="43" fillId="36" borderId="10" xfId="0" applyNumberFormat="1" applyFont="1" applyFill="1" applyBorder="1" applyAlignment="1">
      <alignment horizontal="center" vertical="center" wrapText="1"/>
    </xf>
    <xf numFmtId="4" fontId="2" fillId="36" borderId="10" xfId="55" applyNumberFormat="1" applyFont="1" applyFill="1" applyBorder="1" applyAlignment="1">
      <alignment horizontal="center" vertical="center" wrapText="1"/>
      <protection/>
    </xf>
    <xf numFmtId="4" fontId="44" fillId="36" borderId="10" xfId="0" applyNumberFormat="1" applyFont="1" applyFill="1" applyBorder="1" applyAlignment="1">
      <alignment horizontal="center" vertical="center"/>
    </xf>
    <xf numFmtId="3" fontId="43" fillId="36" borderId="10" xfId="0" applyNumberFormat="1" applyFont="1" applyFill="1" applyBorder="1" applyAlignment="1">
      <alignment horizontal="center" vertical="center" wrapText="1"/>
    </xf>
    <xf numFmtId="3" fontId="44" fillId="36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4" fontId="40" fillId="37" borderId="14" xfId="58" applyNumberFormat="1" applyFont="1" applyFill="1" applyBorder="1" applyAlignment="1">
      <alignment horizontal="center" vertical="center" wrapText="1"/>
      <protection/>
    </xf>
    <xf numFmtId="4" fontId="40" fillId="37" borderId="16" xfId="58" applyNumberFormat="1" applyFont="1" applyFill="1" applyBorder="1" applyAlignment="1">
      <alignment horizontal="center" vertical="center" wrapText="1"/>
      <protection/>
    </xf>
    <xf numFmtId="4" fontId="40" fillId="37" borderId="17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9.28125" style="0" customWidth="1"/>
    <col min="2" max="2" width="19.281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6.421875" style="0" customWidth="1"/>
    <col min="7" max="7" width="11.28125" style="0" customWidth="1"/>
    <col min="8" max="9" width="12.28125" style="0" customWidth="1"/>
    <col min="10" max="10" width="12.28125" style="0" hidden="1" customWidth="1"/>
    <col min="11" max="11" width="15.140625" style="0" customWidth="1"/>
    <col min="12" max="12" width="15.140625" style="0" hidden="1" customWidth="1"/>
    <col min="13" max="13" width="18.7109375" style="0" customWidth="1"/>
    <col min="14" max="14" width="9.140625" style="0" hidden="1" customWidth="1"/>
  </cols>
  <sheetData>
    <row r="2" spans="1:13" ht="12.75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4" ht="12.75">
      <c r="A4" s="47" t="s">
        <v>13</v>
      </c>
      <c r="B4" s="47"/>
      <c r="C4" s="47"/>
      <c r="D4" s="47"/>
    </row>
    <row r="6" spans="1:14" ht="48" customHeight="1">
      <c r="A6" s="5" t="s">
        <v>0</v>
      </c>
      <c r="B6" s="5" t="s">
        <v>1</v>
      </c>
      <c r="C6" s="5" t="s">
        <v>11</v>
      </c>
      <c r="D6" s="5" t="s">
        <v>4</v>
      </c>
      <c r="E6" s="5" t="s">
        <v>6</v>
      </c>
      <c r="F6" s="5" t="s">
        <v>9</v>
      </c>
      <c r="G6" s="6" t="s">
        <v>8</v>
      </c>
      <c r="H6" s="6" t="s">
        <v>7</v>
      </c>
      <c r="I6" s="5" t="s">
        <v>12</v>
      </c>
      <c r="J6" s="5" t="s">
        <v>53</v>
      </c>
      <c r="K6" s="5" t="s">
        <v>54</v>
      </c>
      <c r="L6" s="5" t="s">
        <v>55</v>
      </c>
      <c r="M6" s="5" t="s">
        <v>56</v>
      </c>
      <c r="N6" s="5" t="s">
        <v>57</v>
      </c>
    </row>
    <row r="7" spans="1:14" s="13" customFormat="1" ht="185.25" customHeight="1">
      <c r="A7" s="11">
        <v>1</v>
      </c>
      <c r="B7" s="11" t="s">
        <v>19</v>
      </c>
      <c r="C7" s="11" t="s">
        <v>18</v>
      </c>
      <c r="D7" s="11" t="s">
        <v>20</v>
      </c>
      <c r="E7" s="11" t="s">
        <v>21</v>
      </c>
      <c r="F7" s="11" t="s">
        <v>22</v>
      </c>
      <c r="G7" s="12" t="s">
        <v>23</v>
      </c>
      <c r="H7" s="12" t="s">
        <v>24</v>
      </c>
      <c r="I7" s="36"/>
      <c r="J7" s="39">
        <v>50.03</v>
      </c>
      <c r="K7" s="7">
        <v>42.52</v>
      </c>
      <c r="L7" s="41">
        <f>I7*J7</f>
        <v>0</v>
      </c>
      <c r="M7" s="35">
        <f>I7*K7</f>
        <v>0</v>
      </c>
      <c r="N7" s="42">
        <v>1</v>
      </c>
    </row>
    <row r="8" spans="1:14" ht="72">
      <c r="A8" s="1">
        <v>3</v>
      </c>
      <c r="B8" s="14" t="s">
        <v>25</v>
      </c>
      <c r="C8" s="8" t="s">
        <v>14</v>
      </c>
      <c r="D8" s="3" t="s">
        <v>15</v>
      </c>
      <c r="E8" s="3" t="s">
        <v>26</v>
      </c>
      <c r="F8" s="2" t="s">
        <v>17</v>
      </c>
      <c r="G8" s="2" t="s">
        <v>27</v>
      </c>
      <c r="H8" s="2" t="s">
        <v>16</v>
      </c>
      <c r="I8" s="4"/>
      <c r="J8" s="40">
        <v>48712.79</v>
      </c>
      <c r="K8" s="37">
        <v>48150.3</v>
      </c>
      <c r="L8" s="41">
        <f>I8*J8</f>
        <v>0</v>
      </c>
      <c r="M8" s="35">
        <f>I8*K8</f>
        <v>0</v>
      </c>
      <c r="N8" s="43">
        <v>1</v>
      </c>
    </row>
    <row r="9" spans="1:14" ht="21.75" customHeight="1">
      <c r="A9" s="45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10"/>
      <c r="M9" s="38">
        <f>SUM(M7:M8)</f>
        <v>0</v>
      </c>
      <c r="N9">
        <v>0.1</v>
      </c>
    </row>
    <row r="10" spans="1:13" ht="18.75" customHeight="1">
      <c r="A10" s="44" t="s">
        <v>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9"/>
      <c r="M10" s="38">
        <f>M9*N9</f>
        <v>0</v>
      </c>
    </row>
    <row r="11" spans="1:13" ht="18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9"/>
      <c r="M11" s="38">
        <f>M9+M10</f>
        <v>0</v>
      </c>
    </row>
  </sheetData>
  <sheetProtection/>
  <mergeCells count="5">
    <mergeCell ref="A10:K10"/>
    <mergeCell ref="A11:K11"/>
    <mergeCell ref="A9:K9"/>
    <mergeCell ref="A2:M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2.75">
      <c r="B2" s="15" t="s">
        <v>28</v>
      </c>
      <c r="C2" s="15"/>
      <c r="D2" s="15"/>
      <c r="E2" s="16" t="s">
        <v>52</v>
      </c>
      <c r="F2" s="17"/>
      <c r="G2" s="17"/>
    </row>
    <row r="4" spans="2:7" ht="13.5" thickBot="1">
      <c r="B4" s="17"/>
      <c r="C4" s="17"/>
      <c r="D4" s="17"/>
      <c r="E4" s="17"/>
      <c r="F4" s="17"/>
      <c r="G4" s="17"/>
    </row>
    <row r="5" spans="2:7" ht="24.75" thickBot="1">
      <c r="B5" s="18" t="s">
        <v>29</v>
      </c>
      <c r="C5" s="19" t="s">
        <v>30</v>
      </c>
      <c r="D5" s="17"/>
      <c r="E5" s="20" t="s">
        <v>31</v>
      </c>
      <c r="F5" s="21" t="s">
        <v>32</v>
      </c>
      <c r="G5" s="22" t="s">
        <v>33</v>
      </c>
    </row>
    <row r="6" spans="2:7" ht="15" thickBot="1">
      <c r="B6" s="23"/>
      <c r="C6" s="24"/>
      <c r="D6" s="17"/>
      <c r="E6" s="25">
        <f>SUM(Farmix!L7:L8)</f>
        <v>0</v>
      </c>
      <c r="F6" s="25">
        <f>SUM(Farmix!M7:M8)</f>
        <v>0</v>
      </c>
      <c r="G6" s="26">
        <f>F6*1.1</f>
        <v>0</v>
      </c>
    </row>
    <row r="7" spans="2:7" ht="24.75" thickBot="1">
      <c r="B7" s="18" t="s">
        <v>34</v>
      </c>
      <c r="C7" s="27" t="s">
        <v>35</v>
      </c>
      <c r="D7" s="17"/>
      <c r="E7" s="48" t="s">
        <v>36</v>
      </c>
      <c r="F7" s="49"/>
      <c r="G7" s="50"/>
    </row>
    <row r="8" spans="2:7" ht="15" thickBot="1">
      <c r="B8" s="23"/>
      <c r="C8" s="24"/>
      <c r="D8" s="17"/>
      <c r="E8" s="28">
        <f>E6/1000</f>
        <v>0</v>
      </c>
      <c r="F8" s="28">
        <f>F6/1000</f>
        <v>0</v>
      </c>
      <c r="G8" s="29">
        <f>G6/1000</f>
        <v>0</v>
      </c>
    </row>
    <row r="9" spans="2:7" ht="15">
      <c r="B9" s="18" t="s">
        <v>37</v>
      </c>
      <c r="C9" s="27" t="s">
        <v>38</v>
      </c>
      <c r="D9" s="17"/>
      <c r="E9" s="24"/>
      <c r="F9" s="24"/>
      <c r="G9" s="30"/>
    </row>
    <row r="10" spans="2:7" ht="14.25">
      <c r="B10" s="23"/>
      <c r="C10" s="24"/>
      <c r="D10" s="17"/>
      <c r="E10" s="24"/>
      <c r="F10" s="24"/>
      <c r="G10" s="30"/>
    </row>
    <row r="11" spans="2:7" ht="15">
      <c r="B11" s="18" t="s">
        <v>39</v>
      </c>
      <c r="C11" s="27" t="s">
        <v>40</v>
      </c>
      <c r="D11" s="17"/>
      <c r="E11" s="24"/>
      <c r="F11" s="24"/>
      <c r="G11" s="30"/>
    </row>
    <row r="12" spans="2:7" ht="14.25">
      <c r="B12" s="23"/>
      <c r="C12" s="24"/>
      <c r="D12" s="17"/>
      <c r="E12" s="17"/>
      <c r="F12" s="17"/>
      <c r="G12" s="30"/>
    </row>
    <row r="13" spans="2:7" ht="15.75">
      <c r="B13" s="18" t="s">
        <v>1</v>
      </c>
      <c r="C13" s="27" t="s">
        <v>41</v>
      </c>
      <c r="D13" s="17"/>
      <c r="E13" s="31" t="s">
        <v>42</v>
      </c>
      <c r="F13" s="32">
        <f>SUBTOTAL(101,Farmix!N7:N8)</f>
        <v>1</v>
      </c>
      <c r="G13" s="30"/>
    </row>
    <row r="14" spans="2:7" ht="14.25">
      <c r="B14" s="23"/>
      <c r="C14" s="24"/>
      <c r="D14" s="17"/>
      <c r="E14" s="24"/>
      <c r="F14" s="24"/>
      <c r="G14" s="30"/>
    </row>
    <row r="15" spans="2:7" ht="25.5">
      <c r="B15" s="18" t="s">
        <v>43</v>
      </c>
      <c r="C15" s="19" t="s">
        <v>44</v>
      </c>
      <c r="D15" s="17"/>
      <c r="E15" s="31" t="s">
        <v>45</v>
      </c>
      <c r="F15" s="27" t="s">
        <v>46</v>
      </c>
      <c r="G15" s="17"/>
    </row>
    <row r="16" spans="2:7" ht="14.25">
      <c r="B16" s="23"/>
      <c r="C16" s="24"/>
      <c r="D16" s="17"/>
      <c r="E16" s="17"/>
      <c r="F16" s="17"/>
      <c r="G16" s="17"/>
    </row>
    <row r="17" spans="2:7" ht="15">
      <c r="B17" s="18" t="s">
        <v>47</v>
      </c>
      <c r="C17" s="19" t="s">
        <v>48</v>
      </c>
      <c r="D17" s="17"/>
      <c r="E17" s="17"/>
      <c r="F17" s="17"/>
      <c r="G17" s="17"/>
    </row>
    <row r="18" spans="2:7" ht="14.25">
      <c r="B18" s="23"/>
      <c r="C18" s="24"/>
      <c r="D18" s="17"/>
      <c r="E18" s="17"/>
      <c r="F18" s="17"/>
      <c r="G18" s="17"/>
    </row>
    <row r="19" spans="2:3" ht="15">
      <c r="B19" s="18" t="s">
        <v>49</v>
      </c>
      <c r="C19" s="19" t="s">
        <v>50</v>
      </c>
    </row>
    <row r="20" spans="2:3" ht="14.25">
      <c r="B20" s="23"/>
      <c r="C20" s="24"/>
    </row>
    <row r="21" spans="2:3" ht="15">
      <c r="B21" s="18" t="s">
        <v>51</v>
      </c>
      <c r="C21" s="33">
        <v>33600000</v>
      </c>
    </row>
    <row r="35" ht="12.75">
      <c r="B35" s="3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2016-09-23T06:49:06Z</cp:lastPrinted>
  <dcterms:created xsi:type="dcterms:W3CDTF">2014-01-17T13:07:43Z</dcterms:created>
  <dcterms:modified xsi:type="dcterms:W3CDTF">2016-09-23T06:49:49Z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