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Phoenix Pharma d.o.o.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<sst xmlns="http://schemas.openxmlformats.org/spreadsheetml/2006/main" count="87" uniqueCount="78">
  <si>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</si>
  <si>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</si>
  <si>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</si>
  <si>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</si>
  <si>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</si>
  <si>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</si>
  <si>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</si>
  <si>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</si>
  <si>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</si>
  <si>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</si>
  <si>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</si>
  <si>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</si>
  <si>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</si>
  <si>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</si>
  <si>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</si>
  <si>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</si>
  <si>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</si>
  <si>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</si>
  <si>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</si>
  <si>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</si>
  <si>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</si>
  <si>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</si>
  <si>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</si>
  <si>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</si>
  <si>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</si>
  <si>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</si>
  <si>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</si>
  <si>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</si>
  <si>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</si>
  <si>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</si>
  <si>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</si>
  <si>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</si>
  <si>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</si>
  <si>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</si>
  <si>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</si>
  <si>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</si>
  <si>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</si>
  <si>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</si>
  <si>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</si>
  <si>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rastvor za injekciju</t>
  </si>
  <si>
    <t>ampula</t>
  </si>
  <si>
    <t>prašak i rastvarač za suspenziju za injekciju</t>
  </si>
  <si>
    <t>injekcioni špric</t>
  </si>
  <si>
    <t>БРОЈ ПОНУДА ПО ПАРТИЈИ</t>
  </si>
  <si>
    <t>Novartis Pharma Stein AG</t>
  </si>
  <si>
    <t>Cenexi SAS</t>
  </si>
  <si>
    <t>20 mg/4 ml</t>
  </si>
  <si>
    <t>404-4-110/58</t>
  </si>
  <si>
    <t>Преговарачки са објављивањем позива за подношење понуда</t>
  </si>
  <si>
    <t>Лекови са Листе Б Листе лекова</t>
  </si>
  <si>
    <t>Sandostatin® LAR®</t>
  </si>
  <si>
    <t>10 mg/2 ml</t>
  </si>
  <si>
    <t>20 mg/2 ml</t>
  </si>
  <si>
    <t>ciklosporin 250 mg</t>
  </si>
  <si>
    <t>Sandimmun®</t>
  </si>
  <si>
    <t>koncentrat za rastvor za infuziju</t>
  </si>
  <si>
    <t>250 mg/5 ml</t>
  </si>
  <si>
    <t>zoledronska kiselina 5 mg</t>
  </si>
  <si>
    <t>Aclasta®</t>
  </si>
  <si>
    <t>rastvor za infuziju</t>
  </si>
  <si>
    <t>5 mg/100 ml</t>
  </si>
  <si>
    <t>bočica</t>
  </si>
  <si>
    <t>Oktreotid 10 mg</t>
  </si>
  <si>
    <t>Oktreotid 20 mg</t>
  </si>
  <si>
    <t>bupivakain sa glukozom 20 mg</t>
  </si>
  <si>
    <t>Marcaine® Spinal 0.5% Heavy</t>
  </si>
  <si>
    <t>klomipramin 25 mg</t>
  </si>
  <si>
    <t>Anafranil®</t>
  </si>
  <si>
    <t>Novartis Pharma  Stein AG</t>
  </si>
  <si>
    <t>25 mg/2 ml</t>
  </si>
  <si>
    <t xml:space="preserve">Назив добављача:  Phoenix Pharma d.o.o </t>
  </si>
  <si>
    <t xml:space="preserve">Phoenix Pharma d.o.o </t>
  </si>
  <si>
    <t>0049195</t>
  </si>
  <si>
    <t>0049196</t>
  </si>
  <si>
    <t>0014111</t>
  </si>
  <si>
    <t>0059213</t>
  </si>
  <si>
    <t>0081583</t>
  </si>
  <si>
    <t>0072741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</si>
</sst>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0" xfId="57" applyAlignment="1">
      <alignment vertical="center"/>
      <protection/>
    </xf>
    <xf numFmtId="0" fontId="47" fillId="0" borderId="0" xfId="57" applyFont="1" applyAlignment="1">
      <alignment vertical="center"/>
      <protection/>
    </xf>
    <xf numFmtId="0" fontId="42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wrapText="1"/>
      <protection/>
    </xf>
    <xf numFmtId="0" fontId="50" fillId="0" borderId="0" xfId="57" applyFont="1" applyAlignment="1">
      <alignment wrapText="1"/>
      <protection/>
    </xf>
    <xf numFmtId="4" fontId="47" fillId="0" borderId="11" xfId="57" applyNumberFormat="1" applyFont="1" applyBorder="1" applyAlignment="1">
      <alignment vertical="center" wrapText="1"/>
      <protection/>
    </xf>
    <xf numFmtId="4" fontId="47" fillId="0" borderId="13" xfId="57" applyNumberFormat="1" applyFont="1" applyBorder="1" applyAlignment="1">
      <alignment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3" fontId="47" fillId="0" borderId="14" xfId="57" applyNumberFormat="1" applyFont="1" applyBorder="1" applyAlignment="1">
      <alignment vertical="center" wrapText="1"/>
      <protection/>
    </xf>
    <xf numFmtId="3" fontId="47" fillId="0" borderId="15" xfId="57" applyNumberFormat="1" applyFont="1" applyBorder="1" applyAlignment="1">
      <alignment vertical="center" wrapText="1"/>
      <protection/>
    </xf>
    <xf numFmtId="0" fontId="42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1" fillId="0" borderId="10" xfId="57" applyNumberFormat="1" applyFont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4" fontId="50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wrapText="1"/>
    </xf>
    <xf numFmtId="0" fontId="48" fillId="34" borderId="10" xfId="57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3" fontId="50" fillId="36" borderId="17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wrapText="1"/>
    </xf>
    <xf numFmtId="0" fontId="42" fillId="0" borderId="0" xfId="0" applyFont="1" applyFill="1" applyAlignment="1">
      <alignment horizontal="center" vertical="center"/>
    </xf>
    <xf numFmtId="4" fontId="47" fillId="37" borderId="14" xfId="57" applyNumberFormat="1" applyFont="1" applyFill="1" applyBorder="1" applyAlignment="1">
      <alignment horizontal="center" vertical="center" wrapText="1"/>
      <protection/>
    </xf>
    <xf numFmtId="4" fontId="47" fillId="37" borderId="19" xfId="57" applyNumberFormat="1" applyFont="1" applyFill="1" applyBorder="1" applyAlignment="1">
      <alignment horizontal="center" vertical="center" wrapText="1"/>
      <protection/>
    </xf>
    <xf numFmtId="4" fontId="47" fillId="37" borderId="20" xfId="57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2" max="2" width="16.421875" style="0" customWidth="1"/>
    <col min="3" max="3" width="10.421875" style="0" customWidth="1"/>
    <col min="4" max="4" width="18.421875" style="0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1.57421875" style="0" customWidth="1"/>
    <col min="10" max="10" width="13.140625" style="0" hidden="1" customWidth="1"/>
    <col min="11" max="11" width="12.00390625" style="0" customWidth="1"/>
    <col min="12" max="12" width="13.8515625" style="0" hidden="1" customWidth="1"/>
    <col min="13" max="13" width="15.00390625" style="0" customWidth="1"/>
    <col min="14" max="14" width="13.8515625" style="0" hidden="1" customWidth="1"/>
  </cols>
  <sheetData>
    <row r="2" spans="1:22" ht="1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6"/>
      <c r="O2" s="26"/>
      <c r="P2" s="26"/>
      <c r="Q2" s="26"/>
      <c r="R2" s="26"/>
      <c r="S2" s="26"/>
      <c r="T2" s="26"/>
      <c r="U2" s="26"/>
      <c r="V2" s="26"/>
    </row>
    <row r="3" spans="1:22" s="25" customFormat="1" ht="15">
      <c r="A3" s="22"/>
      <c r="B3" s="22"/>
      <c r="C3" s="23"/>
      <c r="D3" s="22"/>
      <c r="E3" s="22"/>
      <c r="F3" s="30" t="s">
        <v>70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  <c r="U3" s="22"/>
      <c r="V3" s="22"/>
    </row>
    <row r="4" spans="2:22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4"/>
      <c r="U4" s="22"/>
      <c r="V4" s="22"/>
    </row>
    <row r="5" spans="1:15" s="1" customFormat="1" ht="36">
      <c r="A5" s="39" t="s">
        <v>0</v>
      </c>
      <c r="B5" s="39" t="s">
        <v>1</v>
      </c>
      <c r="C5" s="40" t="s">
        <v>36</v>
      </c>
      <c r="D5" s="39" t="s">
        <v>2</v>
      </c>
      <c r="E5" s="39" t="s">
        <v>3</v>
      </c>
      <c r="F5" s="39" t="s">
        <v>4</v>
      </c>
      <c r="G5" s="39" t="s">
        <v>5</v>
      </c>
      <c r="H5" s="39" t="s">
        <v>6</v>
      </c>
      <c r="I5" s="31" t="s">
        <v>7</v>
      </c>
      <c r="J5" s="39" t="s">
        <v>34</v>
      </c>
      <c r="K5" s="32" t="s">
        <v>8</v>
      </c>
      <c r="L5" s="31" t="s">
        <v>35</v>
      </c>
      <c r="M5" s="31" t="s">
        <v>9</v>
      </c>
      <c r="N5" s="31" t="s">
        <v>43</v>
      </c>
      <c r="O5"/>
    </row>
    <row r="6" spans="1:15" s="1" customFormat="1" ht="22.5">
      <c r="A6" s="35">
        <v>1</v>
      </c>
      <c r="B6" s="35" t="s">
        <v>62</v>
      </c>
      <c r="C6" s="51" t="s">
        <v>72</v>
      </c>
      <c r="D6" s="35" t="s">
        <v>50</v>
      </c>
      <c r="E6" s="35" t="s">
        <v>44</v>
      </c>
      <c r="F6" s="35" t="s">
        <v>41</v>
      </c>
      <c r="G6" s="35" t="s">
        <v>51</v>
      </c>
      <c r="H6" s="35" t="s">
        <v>42</v>
      </c>
      <c r="I6" s="41"/>
      <c r="J6" s="43">
        <v>56484.1</v>
      </c>
      <c r="K6" s="36">
        <v>55912.87</v>
      </c>
      <c r="L6" s="33">
        <f aca="true" t="shared" si="0" ref="L6:L11">I6*J6</f>
        <v>0</v>
      </c>
      <c r="M6" s="34">
        <f aca="true" t="shared" si="1" ref="M6:M11">I6*K6</f>
        <v>0</v>
      </c>
      <c r="N6" s="37">
        <v>2</v>
      </c>
      <c r="O6"/>
    </row>
    <row r="7" spans="1:15" s="1" customFormat="1" ht="22.5">
      <c r="A7" s="35">
        <v>2</v>
      </c>
      <c r="B7" s="35" t="s">
        <v>63</v>
      </c>
      <c r="C7" s="51" t="s">
        <v>73</v>
      </c>
      <c r="D7" s="35" t="s">
        <v>50</v>
      </c>
      <c r="E7" s="35" t="s">
        <v>44</v>
      </c>
      <c r="F7" s="35" t="s">
        <v>41</v>
      </c>
      <c r="G7" s="35" t="s">
        <v>52</v>
      </c>
      <c r="H7" s="35" t="s">
        <v>42</v>
      </c>
      <c r="I7" s="41"/>
      <c r="J7" s="43">
        <v>97362.6</v>
      </c>
      <c r="K7" s="36">
        <v>96377.44</v>
      </c>
      <c r="L7" s="33">
        <f t="shared" si="0"/>
        <v>0</v>
      </c>
      <c r="M7" s="34">
        <f t="shared" si="1"/>
        <v>0</v>
      </c>
      <c r="N7" s="37">
        <v>2</v>
      </c>
      <c r="O7"/>
    </row>
    <row r="8" spans="1:15" s="1" customFormat="1" ht="22.5">
      <c r="A8" s="35">
        <v>4</v>
      </c>
      <c r="B8" s="35" t="s">
        <v>53</v>
      </c>
      <c r="C8" s="51" t="s">
        <v>74</v>
      </c>
      <c r="D8" s="35" t="s">
        <v>54</v>
      </c>
      <c r="E8" s="35" t="s">
        <v>44</v>
      </c>
      <c r="F8" s="35" t="s">
        <v>55</v>
      </c>
      <c r="G8" s="35" t="s">
        <v>56</v>
      </c>
      <c r="H8" s="35" t="s">
        <v>40</v>
      </c>
      <c r="I8" s="41"/>
      <c r="J8" s="43">
        <v>1075.32</v>
      </c>
      <c r="K8" s="36">
        <v>1023</v>
      </c>
      <c r="L8" s="33">
        <f t="shared" si="0"/>
        <v>0</v>
      </c>
      <c r="M8" s="34">
        <f t="shared" si="1"/>
        <v>0</v>
      </c>
      <c r="N8" s="37">
        <v>2</v>
      </c>
      <c r="O8"/>
    </row>
    <row r="9" spans="1:14" s="1" customFormat="1" ht="22.5">
      <c r="A9" s="35">
        <v>5</v>
      </c>
      <c r="B9" s="35" t="s">
        <v>57</v>
      </c>
      <c r="C9" s="51" t="s">
        <v>75</v>
      </c>
      <c r="D9" s="35" t="s">
        <v>58</v>
      </c>
      <c r="E9" s="35" t="s">
        <v>44</v>
      </c>
      <c r="F9" s="35" t="s">
        <v>59</v>
      </c>
      <c r="G9" s="35" t="s">
        <v>60</v>
      </c>
      <c r="H9" s="35" t="s">
        <v>61</v>
      </c>
      <c r="I9" s="42"/>
      <c r="J9" s="43">
        <v>25415.5</v>
      </c>
      <c r="K9" s="36">
        <v>23777.59</v>
      </c>
      <c r="L9" s="33">
        <f t="shared" si="0"/>
        <v>0</v>
      </c>
      <c r="M9" s="34">
        <f t="shared" si="1"/>
        <v>0</v>
      </c>
      <c r="N9" s="38">
        <v>2</v>
      </c>
    </row>
    <row r="10" spans="1:14" s="1" customFormat="1" ht="22.5">
      <c r="A10" s="35">
        <v>7</v>
      </c>
      <c r="B10" s="35" t="s">
        <v>64</v>
      </c>
      <c r="C10" s="51" t="s">
        <v>76</v>
      </c>
      <c r="D10" s="35" t="s">
        <v>65</v>
      </c>
      <c r="E10" s="35" t="s">
        <v>45</v>
      </c>
      <c r="F10" s="35" t="s">
        <v>39</v>
      </c>
      <c r="G10" s="35" t="s">
        <v>46</v>
      </c>
      <c r="H10" s="35" t="s">
        <v>40</v>
      </c>
      <c r="I10" s="42"/>
      <c r="J10" s="43">
        <v>495.1</v>
      </c>
      <c r="K10" s="36">
        <v>462.71</v>
      </c>
      <c r="L10" s="33">
        <f t="shared" si="0"/>
        <v>0</v>
      </c>
      <c r="M10" s="34">
        <f t="shared" si="1"/>
        <v>0</v>
      </c>
      <c r="N10" s="38">
        <v>3</v>
      </c>
    </row>
    <row r="11" spans="1:14" s="1" customFormat="1" ht="22.5">
      <c r="A11" s="35">
        <v>9</v>
      </c>
      <c r="B11" s="35" t="s">
        <v>66</v>
      </c>
      <c r="C11" s="51" t="s">
        <v>77</v>
      </c>
      <c r="D11" s="35" t="s">
        <v>67</v>
      </c>
      <c r="E11" s="35" t="s">
        <v>68</v>
      </c>
      <c r="F11" s="35" t="s">
        <v>39</v>
      </c>
      <c r="G11" s="35" t="s">
        <v>69</v>
      </c>
      <c r="H11" s="35" t="s">
        <v>40</v>
      </c>
      <c r="I11" s="42"/>
      <c r="J11" s="43">
        <v>38.1</v>
      </c>
      <c r="K11" s="36">
        <v>36.4</v>
      </c>
      <c r="L11" s="33">
        <f t="shared" si="0"/>
        <v>0</v>
      </c>
      <c r="M11" s="34">
        <f t="shared" si="1"/>
        <v>0</v>
      </c>
      <c r="N11" s="38">
        <v>2</v>
      </c>
    </row>
    <row r="12" spans="1:14" s="1" customFormat="1" ht="15.75" customHeight="1">
      <c r="A12" s="44" t="s">
        <v>37</v>
      </c>
      <c r="B12" s="44"/>
      <c r="C12" s="44"/>
      <c r="D12" s="44"/>
      <c r="E12" s="44"/>
      <c r="F12" s="44"/>
      <c r="G12" s="44"/>
      <c r="H12" s="44"/>
      <c r="I12" s="45"/>
      <c r="J12" s="44"/>
      <c r="K12" s="45"/>
      <c r="L12" s="27"/>
      <c r="M12" s="27">
        <f>SUM(M6:M11)</f>
        <v>0</v>
      </c>
      <c r="N12" s="2">
        <v>0.1</v>
      </c>
    </row>
    <row r="13" spans="1:14" ht="15.75" customHeight="1">
      <c r="A13" s="46" t="s">
        <v>10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28"/>
      <c r="M13" s="28">
        <f>M12*N12</f>
        <v>0</v>
      </c>
      <c r="N13" s="3"/>
    </row>
    <row r="14" spans="1:14" ht="15.75" customHeight="1">
      <c r="A14" s="46" t="s">
        <v>38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8"/>
      <c r="M14" s="28">
        <f>M12+M13</f>
        <v>0</v>
      </c>
      <c r="N14" s="3"/>
    </row>
  </sheetData>
  <sheetProtection/>
  <mergeCells count="4">
    <mergeCell ref="A12:K12"/>
    <mergeCell ref="A14:K14"/>
    <mergeCell ref="A13:K13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11</v>
      </c>
      <c r="C2" s="4"/>
      <c r="D2" s="4"/>
      <c r="E2" s="5" t="s">
        <v>71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47</v>
      </c>
      <c r="D5" s="6"/>
      <c r="E5" s="9" t="s">
        <v>13</v>
      </c>
      <c r="F5" s="10" t="s">
        <v>14</v>
      </c>
      <c r="G5" s="11" t="s">
        <v>15</v>
      </c>
    </row>
    <row r="6" spans="2:7" ht="15.75" thickBot="1">
      <c r="B6" s="12"/>
      <c r="C6" s="13"/>
      <c r="D6" s="6"/>
      <c r="E6" s="14">
        <f>SUM('Phoenix Pharma d.o.o.'!L6:L11)</f>
        <v>0</v>
      </c>
      <c r="F6" s="14">
        <f>SUM('Phoenix Pharma d.o.o.'!M6:M11)</f>
        <v>0</v>
      </c>
      <c r="G6" s="15">
        <f>F6*1.1</f>
        <v>0</v>
      </c>
    </row>
    <row r="7" spans="2:7" ht="24.75" thickBot="1">
      <c r="B7" s="7" t="s">
        <v>16</v>
      </c>
      <c r="C7" s="16" t="s">
        <v>17</v>
      </c>
      <c r="D7" s="6"/>
      <c r="E7" s="48" t="s">
        <v>18</v>
      </c>
      <c r="F7" s="49"/>
      <c r="G7" s="50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24">
      <c r="B9" s="7" t="s">
        <v>19</v>
      </c>
      <c r="C9" s="16" t="s">
        <v>48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20</v>
      </c>
      <c r="C11" s="16" t="s">
        <v>21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22</v>
      </c>
      <c r="C13" s="16" t="s">
        <v>23</v>
      </c>
      <c r="D13" s="6"/>
      <c r="E13" s="20" t="s">
        <v>24</v>
      </c>
      <c r="F13" s="21">
        <f>SUBTOTAL(101,'Phoenix Pharma d.o.o.'!N6:N11)</f>
        <v>2.1666666666666665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25</v>
      </c>
      <c r="C15" s="8" t="s">
        <v>26</v>
      </c>
      <c r="D15" s="6"/>
      <c r="E15" s="20" t="s">
        <v>27</v>
      </c>
      <c r="F15" s="16" t="s">
        <v>28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15">
      <c r="B17" s="7" t="s">
        <v>29</v>
      </c>
      <c r="C17" s="8" t="s">
        <v>49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5">
      <c r="B20" s="12"/>
      <c r="C20" s="13"/>
    </row>
    <row r="21" spans="2:3" ht="15">
      <c r="B21" s="7" t="s">
        <v>32</v>
      </c>
      <c r="C21" s="29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2016-09-01T07:15:09Z</cp:lastPrinted>
  <dcterms:created xsi:type="dcterms:W3CDTF">2016-01-05T12:06:43Z</dcterms:created>
  <dcterms:modified xsi:type="dcterms:W3CDTF">2016-11-02T12:32:54Z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