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<sst xmlns="http://schemas.openxmlformats.org/spreadsheetml/2006/main" count="469" uniqueCount="258">
  <si>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</si>
  <si>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</si>
  <si>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</si>
  <si>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</si>
  <si>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</si>
  <si>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</si>
  <si>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</si>
  <si>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</si>
  <si>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</si>
  <si>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</si>
  <si>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</si>
  <si>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</si>
  <si>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</si>
  <si>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</si>
  <si>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</si>
  <si>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</si>
  <si>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</si>
  <si>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</si>
  <si>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</si>
  <si>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</si>
  <si>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</si>
  <si>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</si>
  <si>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</si>
  <si>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</si>
  <si>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</si>
  <si>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</si>
  <si>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</si>
  <si>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</si>
  <si>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</si>
  <si>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</si>
  <si>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</si>
  <si>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</si>
  <si>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</si>
  <si>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</si>
  <si>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</si>
  <si>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</si>
  <si>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</si>
  <si>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</si>
  <si>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</si>
  <si>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</si>
  <si>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</si>
  <si>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</si>
  <si>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</si>
  <si>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</si>
  <si>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</si>
  <si>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</si>
  <si>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</si>
  <si>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</si>
  <si>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</si>
  <si>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</si>
  <si>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</si>
  <si>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</si>
  <si>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</si>
  <si>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</si>
  <si>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</si>
  <si>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</si>
  <si>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</si>
  <si>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</si>
  <si>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</si>
  <si>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</si>
  <si>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</si>
  <si>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</si>
  <si>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</si>
  <si>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</si>
  <si>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</si>
  <si>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</si>
  <si>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</si>
  <si>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</si>
  <si>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</si>
  <si>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</si>
  <si>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</si>
  <si>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</si>
  <si>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</si>
  <si>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</si>
  <si>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</si>
  <si>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</si>
  <si>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</si>
  <si>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</si>
  <si>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</si>
  <si>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</si>
  <si>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</si>
  <si>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</si>
  <si>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</si>
  <si>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</si>
  <si>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</si>
  <si>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</si>
  <si>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</si>
  <si>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</si>
  <si>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</si>
  <si>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</si>
  <si>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</si>
  <si>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</si>
  <si>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</si>
  <si>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</si>
  <si>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</si>
  <si>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</si>
  <si>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</si>
  <si>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</si>
  <si>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</si>
  <si>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</si>
  <si>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</si>
  <si>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</si>
  <si>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</si>
  <si>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</si>
  <si>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</si>
  <si>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</si>
  <si>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</si>
  <si>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</si>
  <si>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</si>
  <si>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</si>
  <si>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</si>
  <si>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</si>
  <si>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</si>
  <si>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</si>
  <si>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</si>
  <si>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</si>
  <si>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</si>
  <si>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</si>
  <si>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</si>
  <si>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</si>
  <si>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</si>
  <si>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</si>
  <si>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</si>
  <si>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</si>
  <si>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</si>
  <si>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</si>
  <si>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</si>
  <si>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</si>
  <si>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</si>
  <si>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</si>
  <si>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</si>
  <si>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</si>
  <si>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</si>
  <si>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</si>
  <si>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</si>
  <si>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</si>
  <si>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</si>
  <si>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</si>
  <si>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</si>
  <si>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</si>
  <si>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</si>
  <si>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</si>
  <si>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</si>
  <si>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</si>
  <si>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</si>
  <si>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</si>
  <si>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</si>
  <si>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</si>
  <si>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</si>
  <si>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</si>
  <si>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</si>
  <si>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</si>
  <si>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</si>
  <si>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</si>
  <si>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</si>
  <si>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</si>
  <si>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</si>
  <si>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</si>
  <si>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</si>
  <si>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</si>
  <si>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</si>
  <si>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</si>
  <si>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</si>
  <si>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</si>
  <si>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</si>
  <si>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</si>
  <si>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</si>
  <si>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</si>
  <si>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</si>
  <si>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</si>
  <si>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</si>
  <si>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</si>
  <si>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</si>
  <si>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</si>
  <si>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</si>
  <si>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</si>
  <si>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</si>
  <si>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</si>
  <si>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</si>
  <si>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</si>
  <si>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</si>
  <si>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</si>
  <si>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</si>
  <si>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</si>
  <si>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</si>
  <si>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</si>
  <si>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</si>
  <si>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</si>
  <si>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</si>
  <si>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</si>
  <si>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</si>
  <si>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</si>
  <si>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</si>
  <si>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</si>
  <si>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</si>
  <si>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</si>
  <si>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</si>
  <si>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</si>
  <si>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</si>
  <si>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</si>
  <si>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</si>
  <si>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</si>
  <si>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</si>
  <si>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</si>
  <si>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</si>
  <si>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</si>
  <si>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</si>
  <si>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</si>
  <si>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</si>
  <si>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</si>
  <si>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</si>
  <si>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</si>
  <si>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</si>
  <si>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</si>
  <si>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</si>
  <si>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</si>
  <si>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</si>
  <si>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</si>
  <si>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</si>
  <si>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</si>
  <si>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</si>
  <si>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</si>
  <si>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</si>
  <si>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</si>
  <si>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</si>
  <si>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</si>
  <si>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</si>
  <si>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</si>
  <si>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B. Braun Adria RSRB d.o.o Beograd</t>
  </si>
  <si>
    <t>08.11.2013.</t>
  </si>
  <si>
    <t>Beograd, Novi Beograd, Đorđa Stanojevića 14</t>
  </si>
  <si>
    <t>90 dana od dana javnog otvaranja ponuda</t>
  </si>
  <si>
    <t>Tetraspan 6%</t>
  </si>
  <si>
    <t>B. Braun Medical SA Švajcarska</t>
  </si>
  <si>
    <t>rastvor za infuziju</t>
  </si>
  <si>
    <t>Tetraspan 10%</t>
  </si>
  <si>
    <t>B. Braun Melsungen AG Nemačka</t>
  </si>
  <si>
    <t>Lipofundin MCT/LCT 20%</t>
  </si>
  <si>
    <t>emulzija za infuziju</t>
  </si>
  <si>
    <t>Glucosa 5%</t>
  </si>
  <si>
    <t>Aminoplasmal B. Braun 10% E</t>
  </si>
  <si>
    <t>Sodiun Chloride 0,9%</t>
  </si>
  <si>
    <t>B. Braun Pharmaceuticals S.A. Rumunija</t>
  </si>
  <si>
    <t>Metronidazole B. Braun</t>
  </si>
  <si>
    <t>Ivan Džepina i Jasminka Vlašić Ivasović</t>
  </si>
  <si>
    <t>metronidazol 5mg/ml</t>
  </si>
  <si>
    <t>natrijum-hlorid 9g/L</t>
  </si>
  <si>
    <t>glukoza 50g/L</t>
  </si>
  <si>
    <t>ulje soje, rafinisano 100g/L + trigliceridi, srednje dužine lanca 100g/L</t>
  </si>
  <si>
    <t xml:space="preserve">hidroksietilskrob 60g/l + natrujum-hlorid 6,252g/l + kalijum-hlorid 298,4mg/l + kalcijum-hlorid,dihidrat 367,5mg/l +magnezijum-hlorid, heksahidrat 203,3 mg/l +natrijum-acetat, trihidrat 3,266g/l + jabučna kiselina671mg/l </t>
  </si>
  <si>
    <t xml:space="preserve">hidroksietilskrob 100g/l + natrujum-hlorid 6,252g/l + kalijum-hlorid 298,4mg/l + kalcijum-hlorid,dihidrat 367,5mg/l +magnezijum-hlorid, heksahidrat 203,3 mg/l +natrijum-acetat, trihidrat 3,266g/l + jabučna kiselina671mg/l </t>
  </si>
  <si>
    <t>izoleucin 2,256 g/l, leucin  3,008 g/l , lizin 2,728 g/l ,
metionin 1,88 g/l, fenilalanin 3,368 g /l,
treonin 1,744 g/l, triptofan 0,544 g/l, valin  2,496 g/l ,
arginin 2,592 g/l, histidin 1,624 g/l , alanin 4,65 g/l ,
glicin 1,584 g/l, aspartanska kis 1,44
g/L,
glutaminska kis 3,368
g/l , prolin 3,264 g/l,
serin 2,88 g/l, natrijumhidroksid 0,781 g/l,
natrijumhlorid 0,402 g/l,
natrijum-acetat 0,222
g/l,
kalijum-acetat 2,747 g/l,
magnezijum-acetat 0,686 g/l,
kalcijum-hlorid  0,47 g/l,
glukoza 132 g/l  , natrijumdihidrogenfosfat 1,872 g/l,
cinkacetat 5,264 g/l,
trigliceridi 
srednje dužine lanca  20 g/l,
ulje soje 20 g/l</t>
  </si>
  <si>
    <t>izoleucin 1,872 g/l, leucin  2,504 g/l , lizin 2,272 g/l ,
metionin 1,568 g/l, fenilalanin 2,808 g /l,
treonin 1,456 g/l, triptofan 0,456 g/l, valin  2,08 g/l ,
arginin 2,16 g/l, histidin 1,352 g/l , alanin 3,88 g/l ,
glicin 1,32 g/l, aspartanska kis 1,2
g/L,
glutaminska kis 2,8
g/l , prolin 2,72 g/l,
serin 2,4 g/l, natrijumhidroksid 0,65 g/l,
natrijumhlorid 0,865 g/l,
natrijum-acetat 0,435
g/l,
kalijum-acetat 2,354 g/l,
magnezijum-acetat 0,515 g/l,
kalcijum-hlorid  0,353 g/l,
glukoza 70,4 g/l  , natrijumdihidrogenfosfat 0,936 g/l,
cinkacetat 5,28 g/l,
trigliceridi 
srednje dužine lanca  20 g/l,
ulje soje 20 g/l</t>
  </si>
  <si>
    <t>izoleucin 5g/l + leucin 8,9 g/l + lizin 6,85  g/l + metionin 4,4 g/l + fenilalanin 4,7 g/l + treonin 4,2 g/l + triptofan 1,6 g/l + valin 6,2 g/l + arginin 11,5 g/l + g/l + glicin 12 g/l + asparatska kiselina 5,6 g/l +  glutaminska kiselina 7,2g/l + prolin 5,5 g/l + serin 2,3 g/l + tirozin 0,4g/l + natrijum-acetat 2,858g/l + natrijum-hidroksid 0,36g/l + kalijum-acetat 2,453g/l + magnezijum-hlorid 0,508 g/l + dinatrijum-fosfat 3,581 g/l</t>
  </si>
  <si>
    <t>Nutriflex Lipid plus; 1250ml</t>
  </si>
  <si>
    <t>Nutriflex Lipid plus; 2500ml</t>
  </si>
  <si>
    <t>Nutriflex Lipid peri 1875 ml</t>
  </si>
  <si>
    <t>Nutriflex Lipid peri; 2500 ml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</si>
</sst>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0\ &quot;Din.&quot;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8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.8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8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9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9" applyFont="1" applyFill="1" applyAlignment="1">
      <alignment horizontal="center" vertical="center"/>
      <protection/>
    </xf>
    <xf numFmtId="3" fontId="9" fillId="33" borderId="0" xfId="59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left" vertical="center" wrapText="1"/>
      <protection/>
    </xf>
    <xf numFmtId="0" fontId="10" fillId="0" borderId="0" xfId="59" applyFont="1" applyFill="1" applyAlignment="1">
      <alignment horizontal="center" vertical="center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9" applyNumberFormat="1" applyFont="1" applyFill="1" applyAlignment="1">
      <alignment horizontal="center" vertical="center" wrapText="1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60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60" applyNumberFormat="1" applyFont="1" applyFill="1" applyBorder="1" applyAlignment="1">
      <alignment horizontal="center" vertical="center" wrapText="1"/>
      <protection/>
    </xf>
    <xf numFmtId="49" fontId="12" fillId="33" borderId="15" xfId="60" applyNumberFormat="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3" fontId="13" fillId="33" borderId="10" xfId="61" applyNumberFormat="1" applyFont="1" applyFill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4" fillId="0" borderId="19" xfId="57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 applyProtection="1">
      <alignment horizontal="left" vertical="center" wrapText="1"/>
      <protection locked="0"/>
    </xf>
    <xf numFmtId="0" fontId="12" fillId="0" borderId="11" xfId="59" applyFont="1" applyFill="1" applyBorder="1" applyAlignment="1" applyProtection="1">
      <alignment horizontal="left" vertical="center" wrapText="1"/>
      <protection locked="0"/>
    </xf>
    <xf numFmtId="0" fontId="14" fillId="0" borderId="22" xfId="57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80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6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Fill="1" applyBorder="1" applyAlignment="1" applyProtection="1">
      <alignment horizontal="left" vertical="center" wrapText="1"/>
      <protection locked="0"/>
    </xf>
    <xf numFmtId="0" fontId="12" fillId="0" borderId="23" xfId="59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9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9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4" xfId="59" applyFont="1" applyFill="1" applyBorder="1" applyAlignment="1" applyProtection="1">
      <alignment horizontal="left" vertical="center" wrapText="1"/>
      <protection locked="0"/>
    </xf>
    <xf numFmtId="3" fontId="12" fillId="33" borderId="14" xfId="61" applyNumberFormat="1" applyFont="1" applyFill="1" applyBorder="1" applyAlignment="1">
      <alignment horizontal="center" vertical="center" wrapText="1"/>
      <protection/>
    </xf>
    <xf numFmtId="180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2" fillId="0" borderId="15" xfId="59" applyFont="1" applyFill="1" applyBorder="1" applyAlignment="1" applyProtection="1">
      <alignment horizontal="left" vertical="center" wrapText="1"/>
      <protection locked="0"/>
    </xf>
    <xf numFmtId="3" fontId="12" fillId="33" borderId="15" xfId="61" applyNumberFormat="1" applyFont="1" applyFill="1" applyBorder="1" applyAlignment="1">
      <alignment horizontal="center" vertical="center" wrapText="1"/>
      <protection/>
    </xf>
    <xf numFmtId="180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9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9" applyFont="1" applyFill="1" applyBorder="1" applyAlignment="1" applyProtection="1">
      <alignment horizontal="left" vertical="center" wrapText="1"/>
      <protection locked="0"/>
    </xf>
    <xf numFmtId="0" fontId="14" fillId="0" borderId="26" xfId="57" applyFont="1" applyFill="1" applyBorder="1" applyAlignment="1" applyProtection="1">
      <alignment horizontal="left" vertical="center" wrapText="1"/>
      <protection locked="0"/>
    </xf>
    <xf numFmtId="3" fontId="12" fillId="33" borderId="12" xfId="61" applyNumberFormat="1" applyFont="1" applyFill="1" applyBorder="1" applyAlignment="1">
      <alignment horizontal="center" vertical="center" wrapText="1"/>
      <protection/>
    </xf>
    <xf numFmtId="180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9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8" applyFont="1" applyFill="1" applyBorder="1" applyAlignment="1" applyProtection="1">
      <alignment horizontal="left" vertical="center" wrapText="1"/>
      <protection locked="0"/>
    </xf>
    <xf numFmtId="0" fontId="14" fillId="0" borderId="19" xfId="58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7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80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7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80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9" applyFont="1" applyFill="1" applyBorder="1" applyAlignment="1" applyProtection="1">
      <alignment horizontal="left" vertical="center" wrapText="1"/>
      <protection locked="0"/>
    </xf>
    <xf numFmtId="0" fontId="14" fillId="0" borderId="33" xfId="57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80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80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80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80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36" xfId="0" applyNumberFormat="1" applyFont="1" applyBorder="1" applyAlignment="1">
      <alignment horizontal="right" vertical="center" wrapText="1"/>
    </xf>
    <xf numFmtId="170" fontId="12" fillId="0" borderId="14" xfId="0" applyNumberFormat="1" applyFont="1" applyBorder="1" applyAlignment="1">
      <alignment horizontal="right" vertical="center" wrapText="1"/>
    </xf>
    <xf numFmtId="170" fontId="12" fillId="0" borderId="15" xfId="0" applyNumberFormat="1" applyFont="1" applyBorder="1" applyAlignment="1">
      <alignment horizontal="right" vertical="center" wrapText="1"/>
    </xf>
    <xf numFmtId="170" fontId="12" fillId="35" borderId="32" xfId="59" applyNumberFormat="1" applyFont="1" applyFill="1" applyBorder="1" applyAlignment="1">
      <alignment vertical="center" wrapText="1"/>
      <protection/>
    </xf>
    <xf numFmtId="170" fontId="12" fillId="35" borderId="37" xfId="0" applyNumberFormat="1" applyFont="1" applyFill="1" applyBorder="1" applyAlignment="1">
      <alignment horizontal="right" vertical="center" wrapText="1"/>
    </xf>
    <xf numFmtId="170" fontId="12" fillId="35" borderId="38" xfId="59" applyNumberFormat="1" applyFont="1" applyFill="1" applyBorder="1" applyAlignment="1">
      <alignment vertical="center" wrapText="1"/>
      <protection/>
    </xf>
    <xf numFmtId="170" fontId="12" fillId="35" borderId="39" xfId="0" applyNumberFormat="1" applyFont="1" applyFill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170" fontId="12" fillId="0" borderId="40" xfId="0" applyNumberFormat="1" applyFont="1" applyBorder="1" applyAlignment="1">
      <alignment horizontal="right" vertical="center" wrapText="1"/>
    </xf>
    <xf numFmtId="170" fontId="12" fillId="0" borderId="15" xfId="0" applyNumberFormat="1" applyFont="1" applyFill="1" applyBorder="1" applyAlignment="1">
      <alignment horizontal="right" vertical="center" wrapText="1"/>
    </xf>
    <xf numFmtId="170" fontId="12" fillId="0" borderId="18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80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170" fontId="12" fillId="0" borderId="41" xfId="0" applyNumberFormat="1" applyFont="1" applyFill="1" applyBorder="1" applyAlignment="1">
      <alignment horizontal="right" vertical="center" wrapText="1"/>
    </xf>
    <xf numFmtId="0" fontId="12" fillId="0" borderId="42" xfId="59" applyFont="1" applyFill="1" applyBorder="1" applyAlignment="1">
      <alignment horizontal="center" vertical="center" wrapText="1"/>
      <protection/>
    </xf>
    <xf numFmtId="170" fontId="12" fillId="0" borderId="40" xfId="0" applyNumberFormat="1" applyFont="1" applyFill="1" applyBorder="1" applyAlignment="1">
      <alignment horizontal="right" vertical="center" wrapText="1"/>
    </xf>
    <xf numFmtId="170" fontId="12" fillId="35" borderId="12" xfId="59" applyNumberFormat="1" applyFont="1" applyFill="1" applyBorder="1" applyAlignment="1">
      <alignment vertical="center" wrapText="1"/>
      <protection/>
    </xf>
    <xf numFmtId="170" fontId="12" fillId="35" borderId="40" xfId="0" applyNumberFormat="1" applyFont="1" applyFill="1" applyBorder="1" applyAlignment="1">
      <alignment horizontal="right" vertical="center" wrapText="1"/>
    </xf>
    <xf numFmtId="0" fontId="7" fillId="0" borderId="0" xfId="59" applyFont="1" applyFill="1" applyAlignment="1">
      <alignment vertical="center" wrapText="1"/>
      <protection/>
    </xf>
    <xf numFmtId="0" fontId="7" fillId="0" borderId="43" xfId="59" applyFont="1" applyFill="1" applyBorder="1" applyAlignment="1" applyProtection="1">
      <alignment vertical="center" wrapText="1"/>
      <protection locked="0"/>
    </xf>
    <xf numFmtId="0" fontId="14" fillId="0" borderId="22" xfId="57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9" xfId="57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170" fontId="12" fillId="36" borderId="14" xfId="0" applyNumberFormat="1" applyFont="1" applyFill="1" applyBorder="1" applyAlignment="1">
      <alignment horizontal="right" vertical="center" wrapText="1"/>
    </xf>
    <xf numFmtId="170" fontId="12" fillId="36" borderId="15" xfId="0" applyNumberFormat="1" applyFont="1" applyFill="1" applyBorder="1" applyAlignment="1">
      <alignment horizontal="right" vertical="center" wrapText="1"/>
    </xf>
    <xf numFmtId="0" fontId="12" fillId="0" borderId="43" xfId="59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43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2" fillId="0" borderId="45" xfId="59" applyFont="1" applyFill="1" applyBorder="1" applyAlignment="1">
      <alignment horizontal="center" vertical="center" wrapText="1"/>
      <protection/>
    </xf>
    <xf numFmtId="0" fontId="12" fillId="0" borderId="46" xfId="59" applyFont="1" applyFill="1" applyBorder="1" applyAlignment="1">
      <alignment horizontal="center" vertical="center" wrapText="1"/>
      <protection/>
    </xf>
    <xf numFmtId="0" fontId="12" fillId="0" borderId="47" xfId="59" applyFont="1" applyFill="1" applyBorder="1" applyAlignment="1">
      <alignment horizontal="center" vertical="center" wrapText="1"/>
      <protection/>
    </xf>
    <xf numFmtId="49" fontId="12" fillId="33" borderId="14" xfId="60" applyNumberFormat="1" applyFont="1" applyFill="1" applyBorder="1" applyAlignment="1">
      <alignment horizontal="center" vertical="center" wrapText="1"/>
      <protection/>
    </xf>
    <xf numFmtId="49" fontId="12" fillId="33" borderId="15" xfId="60" applyNumberFormat="1" applyFont="1" applyFill="1" applyBorder="1" applyAlignment="1">
      <alignment horizontal="center" vertical="center" wrapText="1"/>
      <protection/>
    </xf>
    <xf numFmtId="49" fontId="12" fillId="33" borderId="32" xfId="60" applyNumberFormat="1" applyFont="1" applyFill="1" applyBorder="1" applyAlignment="1">
      <alignment horizontal="center" vertical="center" wrapText="1"/>
      <protection/>
    </xf>
    <xf numFmtId="0" fontId="13" fillId="35" borderId="32" xfId="59" applyFont="1" applyFill="1" applyBorder="1" applyAlignment="1">
      <alignment horizontal="right" vertical="center" wrapText="1"/>
      <protection/>
    </xf>
    <xf numFmtId="14" fontId="0" fillId="0" borderId="43" xfId="0" applyNumberFormat="1" applyBorder="1" applyAlignment="1" applyProtection="1">
      <alignment horizontal="center"/>
      <protection locked="0"/>
    </xf>
    <xf numFmtId="4" fontId="12" fillId="37" borderId="22" xfId="0" applyNumberFormat="1" applyFont="1" applyFill="1" applyBorder="1" applyAlignment="1">
      <alignment horizontal="center" vertical="center" wrapText="1"/>
    </xf>
    <xf numFmtId="4" fontId="12" fillId="37" borderId="48" xfId="0" applyNumberFormat="1" applyFont="1" applyFill="1" applyBorder="1" applyAlignment="1">
      <alignment horizontal="center" vertical="center" wrapText="1"/>
    </xf>
    <xf numFmtId="4" fontId="12" fillId="37" borderId="49" xfId="0" applyNumberFormat="1" applyFont="1" applyFill="1" applyBorder="1" applyAlignment="1">
      <alignment horizontal="center" vertical="center" wrapText="1"/>
    </xf>
    <xf numFmtId="4" fontId="12" fillId="37" borderId="50" xfId="0" applyNumberFormat="1" applyFont="1" applyFill="1" applyBorder="1" applyAlignment="1">
      <alignment horizontal="center" vertical="center" wrapText="1"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51" xfId="59" applyFont="1" applyFill="1" applyBorder="1" applyAlignment="1">
      <alignment horizontal="right" vertical="center" wrapText="1"/>
      <protection/>
    </xf>
    <xf numFmtId="0" fontId="13" fillId="0" borderId="21" xfId="59" applyFont="1" applyFill="1" applyBorder="1" applyAlignment="1">
      <alignment horizontal="right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52" xfId="59" applyFont="1" applyFill="1" applyBorder="1" applyAlignment="1">
      <alignment horizontal="center" vertical="center" wrapText="1"/>
      <protection/>
    </xf>
    <xf numFmtId="0" fontId="12" fillId="0" borderId="53" xfId="59" applyFont="1" applyFill="1" applyBorder="1" applyAlignment="1">
      <alignment horizontal="center" vertical="center" wrapText="1"/>
      <protection/>
    </xf>
    <xf numFmtId="170" fontId="12" fillId="37" borderId="22" xfId="0" applyNumberFormat="1" applyFont="1" applyFill="1" applyBorder="1" applyAlignment="1">
      <alignment horizontal="center" vertical="center" wrapText="1"/>
    </xf>
    <xf numFmtId="170" fontId="12" fillId="37" borderId="48" xfId="0" applyNumberFormat="1" applyFont="1" applyFill="1" applyBorder="1" applyAlignment="1">
      <alignment horizontal="center" vertical="center" wrapText="1"/>
    </xf>
    <xf numFmtId="170" fontId="12" fillId="37" borderId="49" xfId="0" applyNumberFormat="1" applyFont="1" applyFill="1" applyBorder="1" applyAlignment="1">
      <alignment horizontal="center" vertical="center" wrapText="1"/>
    </xf>
    <xf numFmtId="170" fontId="12" fillId="37" borderId="50" xfId="0" applyNumberFormat="1" applyFont="1" applyFill="1" applyBorder="1" applyAlignment="1">
      <alignment horizontal="center" vertical="center" wrapText="1"/>
    </xf>
    <xf numFmtId="0" fontId="12" fillId="0" borderId="27" xfId="59" applyFont="1" applyFill="1" applyBorder="1" applyAlignment="1">
      <alignment horizontal="center" vertical="center" wrapText="1"/>
      <protection/>
    </xf>
    <xf numFmtId="170" fontId="12" fillId="0" borderId="19" xfId="0" applyNumberFormat="1" applyFont="1" applyBorder="1" applyAlignment="1">
      <alignment horizontal="right" vertical="center" wrapText="1"/>
    </xf>
    <xf numFmtId="170" fontId="12" fillId="0" borderId="54" xfId="0" applyNumberFormat="1" applyFont="1" applyBorder="1" applyAlignment="1">
      <alignment horizontal="right" vertical="center" wrapText="1"/>
    </xf>
    <xf numFmtId="49" fontId="12" fillId="33" borderId="38" xfId="60" applyNumberFormat="1" applyFont="1" applyFill="1" applyBorder="1" applyAlignment="1">
      <alignment horizontal="center" vertical="center" wrapText="1"/>
      <protection/>
    </xf>
    <xf numFmtId="0" fontId="13" fillId="35" borderId="38" xfId="59" applyFont="1" applyFill="1" applyBorder="1" applyAlignment="1">
      <alignment horizontal="right" vertical="center" wrapText="1"/>
      <protection/>
    </xf>
    <xf numFmtId="4" fontId="12" fillId="37" borderId="55" xfId="0" applyNumberFormat="1" applyFont="1" applyFill="1" applyBorder="1" applyAlignment="1">
      <alignment horizontal="center" vertical="center" wrapText="1"/>
    </xf>
    <xf numFmtId="4" fontId="12" fillId="37" borderId="56" xfId="0" applyNumberFormat="1" applyFont="1" applyFill="1" applyBorder="1" applyAlignment="1">
      <alignment horizontal="center" vertical="center" wrapText="1"/>
    </xf>
    <xf numFmtId="170" fontId="12" fillId="0" borderId="22" xfId="0" applyNumberFormat="1" applyFont="1" applyBorder="1" applyAlignment="1">
      <alignment horizontal="right" vertical="center" wrapText="1"/>
    </xf>
    <xf numFmtId="170" fontId="12" fillId="0" borderId="48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57" xfId="59" applyFont="1" applyFill="1" applyBorder="1" applyAlignment="1">
      <alignment horizontal="right" vertical="center" wrapText="1"/>
      <protection/>
    </xf>
    <xf numFmtId="0" fontId="13" fillId="0" borderId="27" xfId="59" applyFont="1" applyFill="1" applyBorder="1" applyAlignment="1">
      <alignment horizontal="right" vertical="center" wrapText="1"/>
      <protection/>
    </xf>
    <xf numFmtId="170" fontId="12" fillId="0" borderId="26" xfId="0" applyNumberFormat="1" applyFont="1" applyBorder="1" applyAlignment="1">
      <alignment horizontal="right" vertical="center" wrapText="1"/>
    </xf>
    <xf numFmtId="170" fontId="12" fillId="0" borderId="58" xfId="0" applyNumberFormat="1" applyFont="1" applyBorder="1" applyAlignment="1">
      <alignment horizontal="right" vertical="center" wrapText="1"/>
    </xf>
    <xf numFmtId="0" fontId="13" fillId="0" borderId="23" xfId="59" applyFont="1" applyFill="1" applyBorder="1" applyAlignment="1">
      <alignment horizontal="right" vertical="center" wrapText="1"/>
      <protection/>
    </xf>
    <xf numFmtId="0" fontId="13" fillId="0" borderId="17" xfId="59" applyFont="1" applyFill="1" applyBorder="1" applyAlignment="1">
      <alignment horizontal="right" vertical="center" wrapText="1"/>
      <protection/>
    </xf>
    <xf numFmtId="0" fontId="13" fillId="0" borderId="13" xfId="59" applyFont="1" applyFill="1" applyBorder="1" applyAlignment="1">
      <alignment horizontal="right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59" xfId="59" applyFont="1" applyFill="1" applyBorder="1" applyAlignment="1">
      <alignment horizontal="center" vertical="center" wrapText="1"/>
      <protection/>
    </xf>
    <xf numFmtId="0" fontId="12" fillId="0" borderId="42" xfId="59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9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_tehnicka specifikacija - korigovane količine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66" zoomScaleNormal="66" zoomScalePageLayoutView="75" workbookViewId="0" topLeftCell="A1">
      <pane ySplit="14" topLeftCell="A69" activePane="bottomLeft" state="frozen"/>
      <selection pane="topLeft" activeCell="A1" sqref="A1"/>
      <selection pane="bottomLeft" activeCell="J70" sqref="J69:J70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4.710937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68" t="s">
        <v>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4" spans="1:12" ht="12.75" customHeight="1">
      <c r="A4" s="169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170" t="s">
        <v>192</v>
      </c>
      <c r="B7" s="170"/>
      <c r="C7" s="170"/>
      <c r="D7" s="13"/>
      <c r="E7" s="13"/>
      <c r="F7" s="25"/>
      <c r="G7" s="13"/>
      <c r="H7" s="13"/>
      <c r="I7" s="170" t="s">
        <v>195</v>
      </c>
      <c r="J7" s="170"/>
      <c r="K7" s="170"/>
      <c r="L7" s="170"/>
    </row>
    <row r="8" spans="1:12" ht="26.25" customHeight="1">
      <c r="A8" s="165" t="s">
        <v>228</v>
      </c>
      <c r="B8" s="165"/>
      <c r="C8" s="165"/>
      <c r="D8" s="13"/>
      <c r="E8" s="13"/>
      <c r="F8" s="25"/>
      <c r="G8" s="13"/>
      <c r="H8" s="13"/>
      <c r="I8" s="167" t="s">
        <v>230</v>
      </c>
      <c r="J8" s="166"/>
      <c r="K8" s="166"/>
      <c r="L8" s="166"/>
    </row>
    <row r="9" spans="1:12" ht="12.75" customHeight="1">
      <c r="A9" s="172" t="s">
        <v>193</v>
      </c>
      <c r="B9" s="172"/>
      <c r="C9" s="13"/>
      <c r="D9" s="13"/>
      <c r="E9" s="13"/>
      <c r="F9" s="25"/>
      <c r="G9" s="13"/>
      <c r="H9" s="13"/>
      <c r="I9" s="13"/>
      <c r="J9" s="173" t="s">
        <v>196</v>
      </c>
      <c r="K9" s="173"/>
      <c r="L9" s="173"/>
    </row>
    <row r="10" spans="1:12" ht="30" customHeight="1">
      <c r="A10" s="171">
        <v>893</v>
      </c>
      <c r="B10" s="171"/>
      <c r="C10" s="13"/>
      <c r="D10" s="13"/>
      <c r="E10" s="13"/>
      <c r="F10" s="25"/>
      <c r="G10" s="13"/>
      <c r="H10" s="13"/>
      <c r="I10" s="13"/>
      <c r="J10" s="165">
        <v>20722967</v>
      </c>
      <c r="K10" s="165"/>
      <c r="L10" s="165"/>
    </row>
    <row r="11" spans="1:12" ht="12.75">
      <c r="A11" s="173" t="s">
        <v>194</v>
      </c>
      <c r="B11" s="173"/>
      <c r="C11" s="13"/>
      <c r="D11" s="13"/>
      <c r="E11" s="13"/>
      <c r="F11" s="25"/>
      <c r="G11" s="13"/>
      <c r="H11" s="13"/>
      <c r="I11" s="13"/>
      <c r="J11" s="173" t="s">
        <v>197</v>
      </c>
      <c r="K11" s="173"/>
      <c r="L11" s="173"/>
    </row>
    <row r="12" spans="1:13" ht="27.75" customHeight="1">
      <c r="A12" s="181" t="s">
        <v>229</v>
      </c>
      <c r="B12" s="171"/>
      <c r="C12" s="13"/>
      <c r="D12" s="13"/>
      <c r="E12" s="13"/>
      <c r="F12" s="25"/>
      <c r="G12" s="13"/>
      <c r="H12" s="13"/>
      <c r="I12" s="13"/>
      <c r="J12" s="166">
        <v>107006237</v>
      </c>
      <c r="K12" s="166"/>
      <c r="L12" s="166"/>
      <c r="M12" s="166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16">
        <f aca="true" t="shared" si="0" ref="J15:J46">H15*I15</f>
        <v>0</v>
      </c>
      <c r="K15" s="116">
        <f>J15*M15</f>
        <v>0</v>
      </c>
      <c r="L15" s="117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16">
        <f t="shared" si="0"/>
        <v>0</v>
      </c>
      <c r="K16" s="116">
        <f aca="true" t="shared" si="1" ref="K16:K85">J16*M16</f>
        <v>0</v>
      </c>
      <c r="L16" s="117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18">
        <f t="shared" si="0"/>
        <v>0</v>
      </c>
      <c r="K17" s="118">
        <f t="shared" si="1"/>
        <v>0</v>
      </c>
      <c r="L17" s="119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16">
        <f t="shared" si="0"/>
        <v>0</v>
      </c>
      <c r="K18" s="116">
        <f t="shared" si="1"/>
        <v>0</v>
      </c>
      <c r="L18" s="117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16">
        <f t="shared" si="0"/>
        <v>0</v>
      </c>
      <c r="K19" s="116">
        <f t="shared" si="1"/>
        <v>0</v>
      </c>
      <c r="L19" s="117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210</v>
      </c>
      <c r="H20" s="57">
        <v>117500</v>
      </c>
      <c r="I20" s="58"/>
      <c r="J20" s="116">
        <f t="shared" si="0"/>
        <v>0</v>
      </c>
      <c r="K20" s="116">
        <f t="shared" si="1"/>
        <v>0</v>
      </c>
      <c r="L20" s="117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18">
        <f t="shared" si="0"/>
        <v>0</v>
      </c>
      <c r="K21" s="118">
        <f t="shared" si="1"/>
        <v>0</v>
      </c>
      <c r="L21" s="119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16">
        <f t="shared" si="0"/>
        <v>0</v>
      </c>
      <c r="K22" s="116">
        <f t="shared" si="1"/>
        <v>0</v>
      </c>
      <c r="L22" s="117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16">
        <f t="shared" si="0"/>
        <v>0</v>
      </c>
      <c r="K23" s="116">
        <f t="shared" si="1"/>
        <v>0</v>
      </c>
      <c r="L23" s="117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16">
        <f t="shared" si="0"/>
        <v>0</v>
      </c>
      <c r="K24" s="116">
        <f t="shared" si="1"/>
        <v>0</v>
      </c>
      <c r="L24" s="117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18">
        <f t="shared" si="0"/>
        <v>0</v>
      </c>
      <c r="K25" s="118">
        <f t="shared" si="1"/>
        <v>0</v>
      </c>
      <c r="L25" s="119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16">
        <f t="shared" si="0"/>
        <v>0</v>
      </c>
      <c r="K26" s="116">
        <f t="shared" si="1"/>
        <v>0</v>
      </c>
      <c r="L26" s="117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16">
        <f t="shared" si="0"/>
        <v>0</v>
      </c>
      <c r="K27" s="116">
        <f t="shared" si="1"/>
        <v>0</v>
      </c>
      <c r="L27" s="117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16">
        <f t="shared" si="0"/>
        <v>0</v>
      </c>
      <c r="K28" s="116">
        <f t="shared" si="1"/>
        <v>0</v>
      </c>
      <c r="L28" s="117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16">
        <f t="shared" si="0"/>
        <v>0</v>
      </c>
      <c r="K29" s="116">
        <f t="shared" si="1"/>
        <v>0</v>
      </c>
      <c r="L29" s="117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16">
        <f t="shared" si="0"/>
        <v>0</v>
      </c>
      <c r="K30" s="116">
        <f t="shared" si="1"/>
        <v>0</v>
      </c>
      <c r="L30" s="117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18">
        <f t="shared" si="0"/>
        <v>0</v>
      </c>
      <c r="K31" s="118">
        <f t="shared" si="1"/>
        <v>0</v>
      </c>
      <c r="L31" s="119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16">
        <f t="shared" si="0"/>
        <v>0</v>
      </c>
      <c r="K32" s="116">
        <f t="shared" si="1"/>
        <v>0</v>
      </c>
      <c r="L32" s="117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16">
        <f t="shared" si="0"/>
        <v>0</v>
      </c>
      <c r="K33" s="116">
        <f t="shared" si="1"/>
        <v>0</v>
      </c>
      <c r="L33" s="117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16">
        <f t="shared" si="0"/>
        <v>0</v>
      </c>
      <c r="K34" s="116">
        <f t="shared" si="1"/>
        <v>0</v>
      </c>
      <c r="L34" s="117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16">
        <f t="shared" si="0"/>
        <v>0</v>
      </c>
      <c r="K35" s="116">
        <f t="shared" si="1"/>
        <v>0</v>
      </c>
      <c r="L35" s="117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16">
        <f t="shared" si="0"/>
        <v>0</v>
      </c>
      <c r="K36" s="116">
        <f t="shared" si="1"/>
        <v>0</v>
      </c>
      <c r="L36" s="117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18">
        <f t="shared" si="0"/>
        <v>0</v>
      </c>
      <c r="K37" s="118">
        <f t="shared" si="1"/>
        <v>0</v>
      </c>
      <c r="L37" s="119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16">
        <f t="shared" si="0"/>
        <v>0</v>
      </c>
      <c r="K38" s="116">
        <f t="shared" si="1"/>
        <v>0</v>
      </c>
      <c r="L38" s="117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16">
        <f t="shared" si="0"/>
        <v>0</v>
      </c>
      <c r="K39" s="116">
        <f t="shared" si="1"/>
        <v>0</v>
      </c>
      <c r="L39" s="117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16">
        <f t="shared" si="0"/>
        <v>0</v>
      </c>
      <c r="K40" s="116">
        <f t="shared" si="1"/>
        <v>0</v>
      </c>
      <c r="L40" s="117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16">
        <f t="shared" si="0"/>
        <v>0</v>
      </c>
      <c r="K41" s="116">
        <f t="shared" si="1"/>
        <v>0</v>
      </c>
      <c r="L41" s="117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16">
        <f t="shared" si="0"/>
        <v>0</v>
      </c>
      <c r="K42" s="116">
        <f t="shared" si="1"/>
        <v>0</v>
      </c>
      <c r="L42" s="117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18">
        <f t="shared" si="0"/>
        <v>0</v>
      </c>
      <c r="K43" s="118">
        <f t="shared" si="1"/>
        <v>0</v>
      </c>
      <c r="L43" s="119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16">
        <f t="shared" si="0"/>
        <v>0</v>
      </c>
      <c r="K44" s="116">
        <f t="shared" si="1"/>
        <v>0</v>
      </c>
      <c r="L44" s="117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16">
        <f t="shared" si="0"/>
        <v>0</v>
      </c>
      <c r="K45" s="116">
        <f t="shared" si="1"/>
        <v>0</v>
      </c>
      <c r="L45" s="117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16">
        <f t="shared" si="0"/>
        <v>0</v>
      </c>
      <c r="K46" s="116">
        <f t="shared" si="1"/>
        <v>0</v>
      </c>
      <c r="L46" s="117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16">
        <f aca="true" t="shared" si="3" ref="J47:J63">H47*I47</f>
        <v>0</v>
      </c>
      <c r="K47" s="116">
        <f t="shared" si="1"/>
        <v>0</v>
      </c>
      <c r="L47" s="117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16">
        <f t="shared" si="3"/>
        <v>0</v>
      </c>
      <c r="K48" s="116">
        <f t="shared" si="1"/>
        <v>0</v>
      </c>
      <c r="L48" s="117">
        <f t="shared" si="2"/>
        <v>0</v>
      </c>
      <c r="M48" s="1">
        <v>0.08</v>
      </c>
    </row>
    <row r="49" spans="1:13" ht="131.25" customHeight="1" thickBot="1">
      <c r="A49" s="69">
        <v>35</v>
      </c>
      <c r="B49" s="35" t="s">
        <v>46</v>
      </c>
      <c r="C49" s="156" t="s">
        <v>232</v>
      </c>
      <c r="D49" s="61" t="s">
        <v>233</v>
      </c>
      <c r="E49" s="153" t="s">
        <v>234</v>
      </c>
      <c r="F49" s="159" t="s">
        <v>249</v>
      </c>
      <c r="G49" s="35" t="s">
        <v>216</v>
      </c>
      <c r="H49" s="63">
        <v>61200</v>
      </c>
      <c r="I49" s="64">
        <v>430</v>
      </c>
      <c r="J49" s="118">
        <f t="shared" si="3"/>
        <v>26316000</v>
      </c>
      <c r="K49" s="118">
        <f t="shared" si="1"/>
        <v>2105280</v>
      </c>
      <c r="L49" s="119">
        <f t="shared" si="2"/>
        <v>28421280</v>
      </c>
      <c r="M49" s="1">
        <v>0.08</v>
      </c>
    </row>
    <row r="50" spans="1:13" ht="122.25" customHeight="1" thickBot="1">
      <c r="A50" s="67">
        <v>36</v>
      </c>
      <c r="B50" s="36" t="s">
        <v>189</v>
      </c>
      <c r="C50" s="155" t="s">
        <v>235</v>
      </c>
      <c r="D50" s="61" t="s">
        <v>233</v>
      </c>
      <c r="E50" s="153" t="s">
        <v>234</v>
      </c>
      <c r="F50" s="159" t="s">
        <v>250</v>
      </c>
      <c r="G50" s="35" t="s">
        <v>216</v>
      </c>
      <c r="H50" s="57">
        <v>4700</v>
      </c>
      <c r="I50" s="58">
        <v>595</v>
      </c>
      <c r="J50" s="116">
        <f t="shared" si="3"/>
        <v>2796500</v>
      </c>
      <c r="K50" s="116">
        <f t="shared" si="1"/>
        <v>223720</v>
      </c>
      <c r="L50" s="117">
        <f t="shared" si="2"/>
        <v>3020220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16">
        <f t="shared" si="3"/>
        <v>0</v>
      </c>
      <c r="K51" s="116">
        <f t="shared" si="1"/>
        <v>0</v>
      </c>
      <c r="L51" s="117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16">
        <f t="shared" si="3"/>
        <v>0</v>
      </c>
      <c r="K52" s="116">
        <f t="shared" si="1"/>
        <v>0</v>
      </c>
      <c r="L52" s="117">
        <f t="shared" si="2"/>
        <v>0</v>
      </c>
      <c r="M52" s="1">
        <v>0.08</v>
      </c>
    </row>
    <row r="53" spans="1:13" ht="232.5" customHeight="1" thickBot="1">
      <c r="A53" s="67">
        <v>39</v>
      </c>
      <c r="B53" s="36" t="s">
        <v>1</v>
      </c>
      <c r="C53" s="154" t="s">
        <v>240</v>
      </c>
      <c r="D53" s="55" t="s">
        <v>236</v>
      </c>
      <c r="E53" s="157" t="s">
        <v>234</v>
      </c>
      <c r="F53" s="68" t="s">
        <v>253</v>
      </c>
      <c r="G53" s="72" t="s">
        <v>214</v>
      </c>
      <c r="H53" s="57">
        <v>2000</v>
      </c>
      <c r="I53" s="58">
        <v>480</v>
      </c>
      <c r="J53" s="116">
        <f t="shared" si="3"/>
        <v>960000</v>
      </c>
      <c r="K53" s="116">
        <f>J53*M53</f>
        <v>76800</v>
      </c>
      <c r="L53" s="117">
        <f>SUM(J53,K53)</f>
        <v>1036800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16">
        <f t="shared" si="3"/>
        <v>0</v>
      </c>
      <c r="K54" s="116">
        <f t="shared" si="1"/>
        <v>0</v>
      </c>
      <c r="L54" s="117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18">
        <f t="shared" si="3"/>
        <v>0</v>
      </c>
      <c r="K55" s="118">
        <f t="shared" si="1"/>
        <v>0</v>
      </c>
      <c r="L55" s="119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16">
        <f t="shared" si="3"/>
        <v>0</v>
      </c>
      <c r="K56" s="116">
        <f t="shared" si="1"/>
        <v>0</v>
      </c>
      <c r="L56" s="117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155" t="s">
        <v>237</v>
      </c>
      <c r="D57" s="55" t="s">
        <v>236</v>
      </c>
      <c r="E57" s="56" t="s">
        <v>238</v>
      </c>
      <c r="F57" s="158" t="s">
        <v>248</v>
      </c>
      <c r="G57" s="72" t="s">
        <v>214</v>
      </c>
      <c r="H57" s="57">
        <v>1300</v>
      </c>
      <c r="I57" s="58">
        <v>420</v>
      </c>
      <c r="J57" s="116">
        <f t="shared" si="3"/>
        <v>546000</v>
      </c>
      <c r="K57" s="116">
        <f t="shared" si="1"/>
        <v>43680</v>
      </c>
      <c r="L57" s="117">
        <f t="shared" si="2"/>
        <v>589680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155" t="s">
        <v>237</v>
      </c>
      <c r="D58" s="55" t="s">
        <v>236</v>
      </c>
      <c r="E58" s="56" t="s">
        <v>238</v>
      </c>
      <c r="F58" s="158" t="s">
        <v>248</v>
      </c>
      <c r="G58" s="72" t="s">
        <v>214</v>
      </c>
      <c r="H58" s="57">
        <v>2800</v>
      </c>
      <c r="I58" s="58">
        <v>1100</v>
      </c>
      <c r="J58" s="116">
        <f t="shared" si="3"/>
        <v>3080000</v>
      </c>
      <c r="K58" s="116">
        <f t="shared" si="1"/>
        <v>246400</v>
      </c>
      <c r="L58" s="117">
        <f t="shared" si="2"/>
        <v>3326400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155" t="s">
        <v>239</v>
      </c>
      <c r="D59" s="55" t="s">
        <v>236</v>
      </c>
      <c r="E59" s="56" t="s">
        <v>234</v>
      </c>
      <c r="F59" s="155" t="s">
        <v>247</v>
      </c>
      <c r="G59" s="72" t="s">
        <v>214</v>
      </c>
      <c r="H59" s="57">
        <v>59500</v>
      </c>
      <c r="I59" s="58">
        <v>58.9</v>
      </c>
      <c r="J59" s="116">
        <f t="shared" si="3"/>
        <v>3504550</v>
      </c>
      <c r="K59" s="116">
        <f t="shared" si="1"/>
        <v>280364</v>
      </c>
      <c r="L59" s="117">
        <f t="shared" si="2"/>
        <v>3784914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16">
        <f t="shared" si="3"/>
        <v>0</v>
      </c>
      <c r="K60" s="116">
        <f t="shared" si="1"/>
        <v>0</v>
      </c>
      <c r="L60" s="117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18">
        <f t="shared" si="3"/>
        <v>0</v>
      </c>
      <c r="K61" s="118">
        <f t="shared" si="1"/>
        <v>0</v>
      </c>
      <c r="L61" s="119">
        <f t="shared" si="2"/>
        <v>0</v>
      </c>
      <c r="M61" s="1">
        <v>0.08</v>
      </c>
    </row>
    <row r="62" spans="1:13" ht="371.25" customHeight="1" thickBot="1">
      <c r="A62" s="174">
        <v>48</v>
      </c>
      <c r="B62" s="177" t="s">
        <v>190</v>
      </c>
      <c r="C62" s="160" t="s">
        <v>254</v>
      </c>
      <c r="D62" s="55" t="s">
        <v>236</v>
      </c>
      <c r="E62" s="56" t="s">
        <v>238</v>
      </c>
      <c r="F62" s="160" t="s">
        <v>251</v>
      </c>
      <c r="G62" s="43" t="s">
        <v>32</v>
      </c>
      <c r="H62" s="74">
        <v>6115200</v>
      </c>
      <c r="I62" s="75">
        <v>1.73</v>
      </c>
      <c r="J62" s="163">
        <f t="shared" si="3"/>
        <v>10579296</v>
      </c>
      <c r="K62" s="182"/>
      <c r="L62" s="183"/>
      <c r="M62" s="1">
        <v>0.08</v>
      </c>
    </row>
    <row r="63" spans="1:13" ht="365.25" customHeight="1" thickBot="1">
      <c r="A63" s="175"/>
      <c r="B63" s="178"/>
      <c r="C63" s="160" t="s">
        <v>255</v>
      </c>
      <c r="D63" s="55" t="s">
        <v>236</v>
      </c>
      <c r="E63" s="56" t="s">
        <v>238</v>
      </c>
      <c r="F63" s="160" t="s">
        <v>251</v>
      </c>
      <c r="G63" s="44" t="s">
        <v>32</v>
      </c>
      <c r="H63" s="77">
        <v>1528800</v>
      </c>
      <c r="I63" s="78">
        <v>1.66</v>
      </c>
      <c r="J63" s="164">
        <f t="shared" si="3"/>
        <v>2537808</v>
      </c>
      <c r="K63" s="184"/>
      <c r="L63" s="185"/>
      <c r="M63" s="1">
        <v>0.08</v>
      </c>
    </row>
    <row r="64" spans="1:13" ht="30" customHeight="1" thickBot="1">
      <c r="A64" s="176"/>
      <c r="B64" s="179"/>
      <c r="C64" s="200" t="s">
        <v>0</v>
      </c>
      <c r="D64" s="200"/>
      <c r="E64" s="200"/>
      <c r="F64" s="200"/>
      <c r="G64" s="200"/>
      <c r="H64" s="200"/>
      <c r="I64" s="200"/>
      <c r="J64" s="122">
        <f>J63+J62</f>
        <v>13117104</v>
      </c>
      <c r="K64" s="122">
        <f>J64*M64</f>
        <v>1049368.32</v>
      </c>
      <c r="L64" s="123">
        <f>J64+K64</f>
        <v>14166472.32</v>
      </c>
      <c r="M64" s="1">
        <v>0.08</v>
      </c>
    </row>
    <row r="65" spans="1:13" ht="391.5" customHeight="1" thickBot="1">
      <c r="A65" s="174">
        <v>49</v>
      </c>
      <c r="B65" s="177" t="s">
        <v>191</v>
      </c>
      <c r="C65" s="162" t="s">
        <v>256</v>
      </c>
      <c r="D65" s="55" t="s">
        <v>236</v>
      </c>
      <c r="E65" s="56" t="s">
        <v>238</v>
      </c>
      <c r="F65" s="160" t="s">
        <v>252</v>
      </c>
      <c r="G65" s="43" t="s">
        <v>32</v>
      </c>
      <c r="H65" s="74">
        <v>1528800</v>
      </c>
      <c r="I65" s="75">
        <v>1.87</v>
      </c>
      <c r="J65" s="163">
        <f>H65*I65</f>
        <v>2858856</v>
      </c>
      <c r="K65" s="182"/>
      <c r="L65" s="183"/>
      <c r="M65" s="1">
        <v>0.08</v>
      </c>
    </row>
    <row r="66" spans="1:13" ht="399" customHeight="1" thickBot="1">
      <c r="A66" s="175"/>
      <c r="B66" s="178"/>
      <c r="C66" s="161" t="s">
        <v>257</v>
      </c>
      <c r="D66" s="55" t="s">
        <v>236</v>
      </c>
      <c r="E66" s="56" t="s">
        <v>238</v>
      </c>
      <c r="F66" s="160" t="s">
        <v>252</v>
      </c>
      <c r="G66" s="44" t="s">
        <v>32</v>
      </c>
      <c r="H66" s="77">
        <v>382200</v>
      </c>
      <c r="I66" s="78">
        <v>1.78</v>
      </c>
      <c r="J66" s="164">
        <f>H66*I66</f>
        <v>680316</v>
      </c>
      <c r="K66" s="184"/>
      <c r="L66" s="185"/>
      <c r="M66" s="1">
        <v>0.08</v>
      </c>
    </row>
    <row r="67" spans="1:13" ht="40.5" customHeight="1" thickBot="1">
      <c r="A67" s="191"/>
      <c r="B67" s="199"/>
      <c r="C67" s="200" t="s">
        <v>0</v>
      </c>
      <c r="D67" s="200"/>
      <c r="E67" s="200"/>
      <c r="F67" s="200"/>
      <c r="G67" s="200"/>
      <c r="H67" s="200"/>
      <c r="I67" s="200"/>
      <c r="J67" s="124">
        <f>J66+J65</f>
        <v>3539172</v>
      </c>
      <c r="K67" s="124">
        <f>J67*M67</f>
        <v>283133.76</v>
      </c>
      <c r="L67" s="125">
        <f>J67+K67</f>
        <v>3822305.76</v>
      </c>
      <c r="M67" s="1">
        <v>0.08</v>
      </c>
    </row>
    <row r="68" spans="1:13" ht="60" customHeight="1" thickBot="1">
      <c r="A68" s="79">
        <v>50</v>
      </c>
      <c r="B68" s="37" t="s">
        <v>2</v>
      </c>
      <c r="C68" s="80"/>
      <c r="D68" s="81"/>
      <c r="E68" s="82"/>
      <c r="F68" s="80"/>
      <c r="G68" s="132" t="s">
        <v>214</v>
      </c>
      <c r="H68" s="83">
        <v>950</v>
      </c>
      <c r="I68" s="84"/>
      <c r="J68" s="126">
        <f aca="true" t="shared" si="4" ref="J68:J99">H68*I68</f>
        <v>0</v>
      </c>
      <c r="K68" s="126">
        <f>J68*M68</f>
        <v>0</v>
      </c>
      <c r="L68" s="127">
        <f>SUM(J68,K68)</f>
        <v>0</v>
      </c>
      <c r="M68" s="1">
        <v>0.08</v>
      </c>
    </row>
    <row r="69" spans="1:13" ht="60" customHeight="1" thickBot="1">
      <c r="A69" s="79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16">
        <f t="shared" si="4"/>
        <v>0</v>
      </c>
      <c r="K69" s="116">
        <f t="shared" si="1"/>
        <v>0</v>
      </c>
      <c r="L69" s="117">
        <f t="shared" si="2"/>
        <v>0</v>
      </c>
      <c r="M69" s="1">
        <v>0.08</v>
      </c>
    </row>
    <row r="70" spans="1:13" ht="60" customHeight="1" thickBot="1">
      <c r="A70" s="79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16">
        <f t="shared" si="4"/>
        <v>0</v>
      </c>
      <c r="K70" s="116">
        <f t="shared" si="1"/>
        <v>0</v>
      </c>
      <c r="L70" s="117">
        <f t="shared" si="2"/>
        <v>0</v>
      </c>
      <c r="M70" s="1">
        <v>0.08</v>
      </c>
    </row>
    <row r="71" spans="1:13" ht="60" customHeight="1" thickBot="1">
      <c r="A71" s="79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16">
        <f t="shared" si="4"/>
        <v>0</v>
      </c>
      <c r="K71" s="116">
        <f t="shared" si="1"/>
        <v>0</v>
      </c>
      <c r="L71" s="117">
        <f t="shared" si="2"/>
        <v>0</v>
      </c>
      <c r="M71" s="1">
        <v>0.08</v>
      </c>
    </row>
    <row r="72" spans="1:13" ht="60" customHeight="1" thickBot="1">
      <c r="A72" s="79">
        <v>54</v>
      </c>
      <c r="B72" s="38" t="s">
        <v>50</v>
      </c>
      <c r="C72" s="68"/>
      <c r="D72" s="55"/>
      <c r="E72" s="56"/>
      <c r="F72" s="68"/>
      <c r="G72" s="72" t="s">
        <v>214</v>
      </c>
      <c r="H72" s="85">
        <v>370300</v>
      </c>
      <c r="I72" s="58"/>
      <c r="J72" s="116">
        <f t="shared" si="4"/>
        <v>0</v>
      </c>
      <c r="K72" s="116">
        <f t="shared" si="1"/>
        <v>0</v>
      </c>
      <c r="L72" s="117">
        <f t="shared" si="2"/>
        <v>0</v>
      </c>
      <c r="M72" s="1">
        <v>0.08</v>
      </c>
    </row>
    <row r="73" spans="1:13" ht="60" customHeight="1" thickBot="1">
      <c r="A73" s="79">
        <v>55</v>
      </c>
      <c r="B73" s="33" t="s">
        <v>124</v>
      </c>
      <c r="C73" s="54" t="s">
        <v>241</v>
      </c>
      <c r="D73" s="55" t="s">
        <v>242</v>
      </c>
      <c r="E73" s="56" t="s">
        <v>234</v>
      </c>
      <c r="F73" s="55" t="s">
        <v>246</v>
      </c>
      <c r="G73" s="72" t="s">
        <v>214</v>
      </c>
      <c r="H73" s="134">
        <v>1573000</v>
      </c>
      <c r="I73" s="58">
        <v>49.99</v>
      </c>
      <c r="J73" s="116">
        <f t="shared" si="4"/>
        <v>78634270</v>
      </c>
      <c r="K73" s="116">
        <f t="shared" si="1"/>
        <v>6290741.600000001</v>
      </c>
      <c r="L73" s="117">
        <f t="shared" si="2"/>
        <v>84925011.6</v>
      </c>
      <c r="M73" s="1">
        <v>0.08</v>
      </c>
    </row>
    <row r="74" spans="1:13" ht="60" customHeight="1" thickBot="1">
      <c r="A74" s="79">
        <v>56</v>
      </c>
      <c r="B74" s="34" t="s">
        <v>51</v>
      </c>
      <c r="C74" s="60"/>
      <c r="D74" s="61"/>
      <c r="E74" s="62"/>
      <c r="F74" s="61"/>
      <c r="G74" s="72" t="s">
        <v>214</v>
      </c>
      <c r="H74" s="86">
        <v>3558700</v>
      </c>
      <c r="I74" s="64"/>
      <c r="J74" s="116">
        <f t="shared" si="4"/>
        <v>0</v>
      </c>
      <c r="K74" s="118">
        <f t="shared" si="1"/>
        <v>0</v>
      </c>
      <c r="L74" s="119">
        <f t="shared" si="2"/>
        <v>0</v>
      </c>
      <c r="M74" s="1">
        <v>0.08</v>
      </c>
    </row>
    <row r="75" spans="1:13" ht="60" customHeight="1" thickBot="1">
      <c r="A75" s="79">
        <v>57</v>
      </c>
      <c r="B75" s="33" t="s">
        <v>125</v>
      </c>
      <c r="C75" s="54"/>
      <c r="D75" s="55"/>
      <c r="E75" s="56"/>
      <c r="F75" s="55"/>
      <c r="G75" s="72" t="s">
        <v>214</v>
      </c>
      <c r="H75" s="85">
        <v>60000</v>
      </c>
      <c r="I75" s="58"/>
      <c r="J75" s="116">
        <f t="shared" si="4"/>
        <v>0</v>
      </c>
      <c r="K75" s="116">
        <f t="shared" si="1"/>
        <v>0</v>
      </c>
      <c r="L75" s="117">
        <f t="shared" si="2"/>
        <v>0</v>
      </c>
      <c r="M75" s="1">
        <v>0.08</v>
      </c>
    </row>
    <row r="76" spans="1:13" ht="60" customHeight="1" thickBot="1">
      <c r="A76" s="79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16">
        <f t="shared" si="4"/>
        <v>0</v>
      </c>
      <c r="K76" s="116">
        <f t="shared" si="1"/>
        <v>0</v>
      </c>
      <c r="L76" s="117">
        <f t="shared" si="2"/>
        <v>0</v>
      </c>
      <c r="M76" s="1">
        <v>0.08</v>
      </c>
    </row>
    <row r="77" spans="1:13" ht="60" customHeight="1" thickBot="1">
      <c r="A77" s="79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16">
        <f t="shared" si="4"/>
        <v>0</v>
      </c>
      <c r="K77" s="116">
        <f t="shared" si="1"/>
        <v>0</v>
      </c>
      <c r="L77" s="117">
        <f t="shared" si="2"/>
        <v>0</v>
      </c>
      <c r="M77" s="1">
        <v>0.08</v>
      </c>
    </row>
    <row r="78" spans="1:13" ht="60" customHeight="1" thickBot="1">
      <c r="A78" s="79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16">
        <f t="shared" si="4"/>
        <v>0</v>
      </c>
      <c r="K78" s="116">
        <f t="shared" si="1"/>
        <v>0</v>
      </c>
      <c r="L78" s="117">
        <f t="shared" si="2"/>
        <v>0</v>
      </c>
      <c r="M78" s="1">
        <v>0.08</v>
      </c>
    </row>
    <row r="79" spans="1:13" ht="60" customHeight="1" thickBot="1">
      <c r="A79" s="79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16">
        <f t="shared" si="4"/>
        <v>0</v>
      </c>
      <c r="K79" s="116">
        <f t="shared" si="1"/>
        <v>0</v>
      </c>
      <c r="L79" s="117">
        <f t="shared" si="2"/>
        <v>0</v>
      </c>
      <c r="M79" s="1">
        <v>0.08</v>
      </c>
    </row>
    <row r="80" spans="1:13" ht="60" customHeight="1" thickBot="1">
      <c r="A80" s="79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16">
        <f t="shared" si="4"/>
        <v>0</v>
      </c>
      <c r="K80" s="116">
        <f t="shared" si="1"/>
        <v>0</v>
      </c>
      <c r="L80" s="117">
        <f t="shared" si="2"/>
        <v>0</v>
      </c>
      <c r="M80" s="1">
        <v>0.08</v>
      </c>
    </row>
    <row r="81" spans="1:13" ht="60" customHeight="1" thickBot="1">
      <c r="A81" s="79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16">
        <f t="shared" si="4"/>
        <v>0</v>
      </c>
      <c r="K81" s="116">
        <f t="shared" si="1"/>
        <v>0</v>
      </c>
      <c r="L81" s="117">
        <f t="shared" si="2"/>
        <v>0</v>
      </c>
      <c r="M81" s="1">
        <v>0.08</v>
      </c>
    </row>
    <row r="82" spans="1:13" ht="60" customHeight="1" thickBot="1">
      <c r="A82" s="79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16">
        <f t="shared" si="4"/>
        <v>0</v>
      </c>
      <c r="K82" s="118">
        <f t="shared" si="1"/>
        <v>0</v>
      </c>
      <c r="L82" s="119">
        <f t="shared" si="2"/>
        <v>0</v>
      </c>
      <c r="M82" s="1">
        <v>0.08</v>
      </c>
    </row>
    <row r="83" spans="1:13" ht="60" customHeight="1" thickBot="1">
      <c r="A83" s="79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16">
        <f t="shared" si="4"/>
        <v>0</v>
      </c>
      <c r="K83" s="116">
        <f t="shared" si="1"/>
        <v>0</v>
      </c>
      <c r="L83" s="117">
        <f t="shared" si="2"/>
        <v>0</v>
      </c>
      <c r="M83" s="1">
        <v>0.08</v>
      </c>
    </row>
    <row r="84" spans="1:13" ht="60" customHeight="1" thickBot="1">
      <c r="A84" s="79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16">
        <f t="shared" si="4"/>
        <v>0</v>
      </c>
      <c r="K84" s="116">
        <f t="shared" si="1"/>
        <v>0</v>
      </c>
      <c r="L84" s="117">
        <f t="shared" si="2"/>
        <v>0</v>
      </c>
      <c r="M84" s="1">
        <v>0.08</v>
      </c>
    </row>
    <row r="85" spans="1:13" ht="60" customHeight="1" thickBot="1">
      <c r="A85" s="79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16">
        <f t="shared" si="4"/>
        <v>0</v>
      </c>
      <c r="K85" s="116">
        <f t="shared" si="1"/>
        <v>0</v>
      </c>
      <c r="L85" s="117">
        <f t="shared" si="2"/>
        <v>0</v>
      </c>
      <c r="M85" s="1">
        <v>0.08</v>
      </c>
    </row>
    <row r="86" spans="1:13" ht="60" customHeight="1" thickBot="1">
      <c r="A86" s="79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16">
        <f t="shared" si="4"/>
        <v>0</v>
      </c>
      <c r="K86" s="116">
        <f aca="true" t="shared" si="5" ref="K86:K150">J86*M86</f>
        <v>0</v>
      </c>
      <c r="L86" s="117">
        <f aca="true" t="shared" si="6" ref="L86:L150">SUM(J86,K86)</f>
        <v>0</v>
      </c>
      <c r="M86" s="1">
        <v>0.08</v>
      </c>
    </row>
    <row r="87" spans="1:13" ht="60" customHeight="1" thickBot="1">
      <c r="A87" s="79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16">
        <f t="shared" si="4"/>
        <v>0</v>
      </c>
      <c r="K87" s="116">
        <f t="shared" si="5"/>
        <v>0</v>
      </c>
      <c r="L87" s="117">
        <f t="shared" si="6"/>
        <v>0</v>
      </c>
      <c r="M87" s="1">
        <v>0.08</v>
      </c>
    </row>
    <row r="88" spans="1:13" ht="60" customHeight="1" thickBot="1">
      <c r="A88" s="79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16">
        <f t="shared" si="4"/>
        <v>0</v>
      </c>
      <c r="K88" s="116">
        <f t="shared" si="5"/>
        <v>0</v>
      </c>
      <c r="L88" s="117">
        <f t="shared" si="6"/>
        <v>0</v>
      </c>
      <c r="M88" s="1">
        <v>0.08</v>
      </c>
    </row>
    <row r="89" spans="1:13" ht="60" customHeight="1" thickBot="1">
      <c r="A89" s="79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16">
        <f t="shared" si="4"/>
        <v>0</v>
      </c>
      <c r="K89" s="118">
        <f t="shared" si="5"/>
        <v>0</v>
      </c>
      <c r="L89" s="119">
        <f t="shared" si="6"/>
        <v>0</v>
      </c>
      <c r="M89" s="1">
        <v>0.08</v>
      </c>
    </row>
    <row r="90" spans="1:13" ht="60" customHeight="1" thickBot="1">
      <c r="A90" s="79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16">
        <f t="shared" si="4"/>
        <v>0</v>
      </c>
      <c r="K90" s="116">
        <f t="shared" si="5"/>
        <v>0</v>
      </c>
      <c r="L90" s="117">
        <f t="shared" si="6"/>
        <v>0</v>
      </c>
      <c r="M90" s="1">
        <v>0.08</v>
      </c>
    </row>
    <row r="91" spans="1:13" ht="60" customHeight="1" thickBot="1">
      <c r="A91" s="79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16">
        <f t="shared" si="4"/>
        <v>0</v>
      </c>
      <c r="K91" s="116">
        <f t="shared" si="5"/>
        <v>0</v>
      </c>
      <c r="L91" s="117">
        <f t="shared" si="6"/>
        <v>0</v>
      </c>
      <c r="M91" s="1">
        <v>0.08</v>
      </c>
    </row>
    <row r="92" spans="1:13" ht="60" customHeight="1" thickBot="1">
      <c r="A92" s="79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16">
        <f t="shared" si="4"/>
        <v>0</v>
      </c>
      <c r="K92" s="116">
        <f t="shared" si="5"/>
        <v>0</v>
      </c>
      <c r="L92" s="117">
        <f t="shared" si="6"/>
        <v>0</v>
      </c>
      <c r="M92" s="1">
        <v>0.08</v>
      </c>
    </row>
    <row r="93" spans="1:13" ht="60" customHeight="1" thickBot="1">
      <c r="A93" s="79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16">
        <f t="shared" si="4"/>
        <v>0</v>
      </c>
      <c r="K93" s="116">
        <f t="shared" si="5"/>
        <v>0</v>
      </c>
      <c r="L93" s="117">
        <f t="shared" si="6"/>
        <v>0</v>
      </c>
      <c r="M93" s="1">
        <v>0.08</v>
      </c>
    </row>
    <row r="94" spans="1:13" ht="60" customHeight="1" thickBot="1">
      <c r="A94" s="79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16">
        <f t="shared" si="4"/>
        <v>0</v>
      </c>
      <c r="K94" s="116">
        <f t="shared" si="5"/>
        <v>0</v>
      </c>
      <c r="L94" s="117">
        <f t="shared" si="6"/>
        <v>0</v>
      </c>
      <c r="M94" s="1">
        <v>0.08</v>
      </c>
    </row>
    <row r="95" spans="1:13" ht="60" customHeight="1" thickBot="1">
      <c r="A95" s="79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16">
        <f t="shared" si="4"/>
        <v>0</v>
      </c>
      <c r="K95" s="116">
        <f t="shared" si="5"/>
        <v>0</v>
      </c>
      <c r="L95" s="117">
        <f t="shared" si="6"/>
        <v>0</v>
      </c>
      <c r="M95" s="1">
        <v>0.08</v>
      </c>
    </row>
    <row r="96" spans="1:13" ht="60" customHeight="1" thickBot="1">
      <c r="A96" s="79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16">
        <f t="shared" si="4"/>
        <v>0</v>
      </c>
      <c r="K96" s="118">
        <f t="shared" si="5"/>
        <v>0</v>
      </c>
      <c r="L96" s="119">
        <f t="shared" si="6"/>
        <v>0</v>
      </c>
      <c r="M96" s="1">
        <v>0.08</v>
      </c>
    </row>
    <row r="97" spans="1:13" ht="60" customHeight="1" thickBot="1">
      <c r="A97" s="79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16">
        <f t="shared" si="4"/>
        <v>0</v>
      </c>
      <c r="K97" s="116">
        <f t="shared" si="5"/>
        <v>0</v>
      </c>
      <c r="L97" s="117">
        <f t="shared" si="6"/>
        <v>0</v>
      </c>
      <c r="M97" s="1">
        <v>0.08</v>
      </c>
    </row>
    <row r="98" spans="1:13" ht="60" customHeight="1" thickBot="1">
      <c r="A98" s="79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16">
        <f t="shared" si="4"/>
        <v>0</v>
      </c>
      <c r="K98" s="116">
        <f t="shared" si="5"/>
        <v>0</v>
      </c>
      <c r="L98" s="117">
        <f t="shared" si="6"/>
        <v>0</v>
      </c>
      <c r="M98" s="1">
        <v>0.08</v>
      </c>
    </row>
    <row r="99" spans="1:13" ht="60" customHeight="1" thickBot="1">
      <c r="A99" s="79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16">
        <f t="shared" si="4"/>
        <v>0</v>
      </c>
      <c r="K99" s="116">
        <f t="shared" si="5"/>
        <v>0</v>
      </c>
      <c r="L99" s="117">
        <f t="shared" si="6"/>
        <v>0</v>
      </c>
      <c r="M99" s="1">
        <v>0.08</v>
      </c>
    </row>
    <row r="100" spans="1:13" ht="60" customHeight="1" thickBot="1">
      <c r="A100" s="79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16">
        <f aca="true" t="shared" si="7" ref="J100:J131">H100*I100</f>
        <v>0</v>
      </c>
      <c r="K100" s="116">
        <f t="shared" si="5"/>
        <v>0</v>
      </c>
      <c r="L100" s="117">
        <f t="shared" si="6"/>
        <v>0</v>
      </c>
      <c r="M100" s="1">
        <v>0.08</v>
      </c>
    </row>
    <row r="101" spans="1:13" ht="60" customHeight="1" thickBot="1">
      <c r="A101" s="79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16">
        <f t="shared" si="7"/>
        <v>0</v>
      </c>
      <c r="K101" s="116">
        <f t="shared" si="5"/>
        <v>0</v>
      </c>
      <c r="L101" s="117">
        <f t="shared" si="6"/>
        <v>0</v>
      </c>
      <c r="M101" s="1">
        <v>0.08</v>
      </c>
    </row>
    <row r="102" spans="1:13" ht="60" customHeight="1" thickBot="1">
      <c r="A102" s="79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16">
        <f t="shared" si="7"/>
        <v>0</v>
      </c>
      <c r="K102" s="116">
        <f t="shared" si="5"/>
        <v>0</v>
      </c>
      <c r="L102" s="117">
        <f t="shared" si="6"/>
        <v>0</v>
      </c>
      <c r="M102" s="1">
        <v>0.08</v>
      </c>
    </row>
    <row r="103" spans="1:13" ht="60" customHeight="1" thickBot="1">
      <c r="A103" s="79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16">
        <f t="shared" si="7"/>
        <v>0</v>
      </c>
      <c r="K103" s="116">
        <f t="shared" si="5"/>
        <v>0</v>
      </c>
      <c r="L103" s="117">
        <f t="shared" si="6"/>
        <v>0</v>
      </c>
      <c r="M103" s="1">
        <v>0.08</v>
      </c>
    </row>
    <row r="104" spans="1:13" ht="60" customHeight="1" thickBot="1">
      <c r="A104" s="79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16">
        <f t="shared" si="7"/>
        <v>0</v>
      </c>
      <c r="K104" s="118">
        <f t="shared" si="5"/>
        <v>0</v>
      </c>
      <c r="L104" s="119">
        <f t="shared" si="6"/>
        <v>0</v>
      </c>
      <c r="M104" s="1">
        <v>0.08</v>
      </c>
    </row>
    <row r="105" spans="1:13" ht="60" customHeight="1" thickBot="1">
      <c r="A105" s="79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16">
        <f t="shared" si="7"/>
        <v>0</v>
      </c>
      <c r="K105" s="116">
        <f t="shared" si="5"/>
        <v>0</v>
      </c>
      <c r="L105" s="117">
        <f t="shared" si="6"/>
        <v>0</v>
      </c>
      <c r="M105" s="1">
        <v>0.08</v>
      </c>
    </row>
    <row r="106" spans="1:13" ht="60" customHeight="1" thickBot="1">
      <c r="A106" s="79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16">
        <f t="shared" si="7"/>
        <v>0</v>
      </c>
      <c r="K106" s="116">
        <f t="shared" si="5"/>
        <v>0</v>
      </c>
      <c r="L106" s="117">
        <f t="shared" si="6"/>
        <v>0</v>
      </c>
      <c r="M106" s="1">
        <v>0.08</v>
      </c>
    </row>
    <row r="107" spans="1:13" ht="60" customHeight="1" thickBot="1">
      <c r="A107" s="79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16">
        <f t="shared" si="7"/>
        <v>0</v>
      </c>
      <c r="K107" s="116">
        <f t="shared" si="5"/>
        <v>0</v>
      </c>
      <c r="L107" s="117">
        <f t="shared" si="6"/>
        <v>0</v>
      </c>
      <c r="M107" s="1">
        <v>0.08</v>
      </c>
    </row>
    <row r="108" spans="1:13" ht="60" customHeight="1" thickBot="1">
      <c r="A108" s="79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16">
        <f t="shared" si="7"/>
        <v>0</v>
      </c>
      <c r="K108" s="116">
        <f t="shared" si="5"/>
        <v>0</v>
      </c>
      <c r="L108" s="117">
        <f t="shared" si="6"/>
        <v>0</v>
      </c>
      <c r="M108" s="1">
        <v>0.08</v>
      </c>
    </row>
    <row r="109" spans="1:13" ht="60" customHeight="1" thickBot="1">
      <c r="A109" s="79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16">
        <f t="shared" si="7"/>
        <v>0</v>
      </c>
      <c r="K109" s="116">
        <f t="shared" si="5"/>
        <v>0</v>
      </c>
      <c r="L109" s="117">
        <f t="shared" si="6"/>
        <v>0</v>
      </c>
      <c r="M109" s="1">
        <v>0.08</v>
      </c>
    </row>
    <row r="110" spans="1:13" ht="60" customHeight="1" thickBot="1">
      <c r="A110" s="79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16">
        <f t="shared" si="7"/>
        <v>0</v>
      </c>
      <c r="K110" s="116">
        <f t="shared" si="5"/>
        <v>0</v>
      </c>
      <c r="L110" s="117">
        <f t="shared" si="6"/>
        <v>0</v>
      </c>
      <c r="M110" s="1">
        <v>0.08</v>
      </c>
    </row>
    <row r="111" spans="1:13" ht="60" customHeight="1" thickBot="1">
      <c r="A111" s="79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16">
        <f t="shared" si="7"/>
        <v>0</v>
      </c>
      <c r="K111" s="118">
        <f t="shared" si="5"/>
        <v>0</v>
      </c>
      <c r="L111" s="119">
        <f t="shared" si="6"/>
        <v>0</v>
      </c>
      <c r="M111" s="1">
        <v>0.08</v>
      </c>
    </row>
    <row r="112" spans="1:13" ht="60" customHeight="1" thickBot="1">
      <c r="A112" s="79">
        <v>94</v>
      </c>
      <c r="B112" s="33" t="s">
        <v>73</v>
      </c>
      <c r="C112" s="55"/>
      <c r="D112" s="55"/>
      <c r="E112" s="87"/>
      <c r="F112" s="55"/>
      <c r="G112" s="33" t="s">
        <v>210</v>
      </c>
      <c r="H112" s="57">
        <v>262000</v>
      </c>
      <c r="I112" s="58"/>
      <c r="J112" s="116">
        <f t="shared" si="7"/>
        <v>0</v>
      </c>
      <c r="K112" s="116">
        <f t="shared" si="5"/>
        <v>0</v>
      </c>
      <c r="L112" s="117">
        <f t="shared" si="6"/>
        <v>0</v>
      </c>
      <c r="M112" s="1">
        <v>0.08</v>
      </c>
    </row>
    <row r="113" spans="1:13" ht="60" customHeight="1" thickBot="1">
      <c r="A113" s="79">
        <v>95</v>
      </c>
      <c r="B113" s="33" t="s">
        <v>136</v>
      </c>
      <c r="C113" s="55"/>
      <c r="D113" s="55"/>
      <c r="E113" s="87"/>
      <c r="F113" s="55"/>
      <c r="G113" s="88" t="s">
        <v>218</v>
      </c>
      <c r="H113" s="57">
        <v>654000</v>
      </c>
      <c r="I113" s="58"/>
      <c r="J113" s="116">
        <f t="shared" si="7"/>
        <v>0</v>
      </c>
      <c r="K113" s="116">
        <f t="shared" si="5"/>
        <v>0</v>
      </c>
      <c r="L113" s="117">
        <f t="shared" si="6"/>
        <v>0</v>
      </c>
      <c r="M113" s="1">
        <v>0.08</v>
      </c>
    </row>
    <row r="114" spans="1:13" ht="60" customHeight="1" thickBot="1">
      <c r="A114" s="79">
        <v>96</v>
      </c>
      <c r="B114" s="33" t="s">
        <v>137</v>
      </c>
      <c r="C114" s="54"/>
      <c r="D114" s="55"/>
      <c r="E114" s="56"/>
      <c r="F114" s="55"/>
      <c r="G114" s="88" t="s">
        <v>219</v>
      </c>
      <c r="H114" s="85">
        <v>100000</v>
      </c>
      <c r="I114" s="58"/>
      <c r="J114" s="116">
        <f t="shared" si="7"/>
        <v>0</v>
      </c>
      <c r="K114" s="116">
        <f t="shared" si="5"/>
        <v>0</v>
      </c>
      <c r="L114" s="117">
        <f t="shared" si="6"/>
        <v>0</v>
      </c>
      <c r="M114" s="1">
        <v>0.08</v>
      </c>
    </row>
    <row r="115" spans="1:13" ht="60" customHeight="1" thickBot="1">
      <c r="A115" s="79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16">
        <f t="shared" si="7"/>
        <v>0</v>
      </c>
      <c r="K115" s="116">
        <f t="shared" si="5"/>
        <v>0</v>
      </c>
      <c r="L115" s="117">
        <f t="shared" si="6"/>
        <v>0</v>
      </c>
      <c r="M115" s="1">
        <v>0.08</v>
      </c>
    </row>
    <row r="116" spans="1:13" ht="60" customHeight="1" thickBot="1">
      <c r="A116" s="79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16">
        <f t="shared" si="7"/>
        <v>0</v>
      </c>
      <c r="K116" s="116">
        <f t="shared" si="5"/>
        <v>0</v>
      </c>
      <c r="L116" s="117">
        <f t="shared" si="6"/>
        <v>0</v>
      </c>
      <c r="M116" s="1">
        <v>0.08</v>
      </c>
    </row>
    <row r="117" spans="1:13" ht="60" customHeight="1" thickBot="1">
      <c r="A117" s="79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16">
        <f t="shared" si="7"/>
        <v>0</v>
      </c>
      <c r="K117" s="116">
        <f t="shared" si="5"/>
        <v>0</v>
      </c>
      <c r="L117" s="117">
        <f t="shared" si="6"/>
        <v>0</v>
      </c>
      <c r="M117" s="1">
        <v>0.08</v>
      </c>
    </row>
    <row r="118" spans="1:13" ht="60" customHeight="1" thickBot="1">
      <c r="A118" s="79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16">
        <f t="shared" si="7"/>
        <v>0</v>
      </c>
      <c r="K118" s="116">
        <f t="shared" si="5"/>
        <v>0</v>
      </c>
      <c r="L118" s="117">
        <f t="shared" si="6"/>
        <v>0</v>
      </c>
      <c r="M118" s="1">
        <v>0.08</v>
      </c>
    </row>
    <row r="119" spans="1:13" ht="60" customHeight="1" thickBot="1">
      <c r="A119" s="79">
        <v>101</v>
      </c>
      <c r="B119" s="34" t="s">
        <v>78</v>
      </c>
      <c r="C119" s="60" t="s">
        <v>243</v>
      </c>
      <c r="D119" s="55" t="s">
        <v>236</v>
      </c>
      <c r="E119" s="89" t="s">
        <v>234</v>
      </c>
      <c r="F119" s="61" t="s">
        <v>245</v>
      </c>
      <c r="G119" s="36" t="s">
        <v>214</v>
      </c>
      <c r="H119" s="63">
        <v>612000</v>
      </c>
      <c r="I119" s="64">
        <v>85</v>
      </c>
      <c r="J119" s="116">
        <f t="shared" si="7"/>
        <v>52020000</v>
      </c>
      <c r="K119" s="118">
        <f t="shared" si="5"/>
        <v>4161600</v>
      </c>
      <c r="L119" s="119">
        <f t="shared" si="6"/>
        <v>56181600</v>
      </c>
      <c r="M119" s="1">
        <v>0.08</v>
      </c>
    </row>
    <row r="120" spans="1:13" ht="60" customHeight="1" thickBot="1">
      <c r="A120" s="79">
        <v>102</v>
      </c>
      <c r="B120" s="33" t="s">
        <v>79</v>
      </c>
      <c r="C120" s="54"/>
      <c r="D120" s="55"/>
      <c r="E120" s="90"/>
      <c r="F120" s="55"/>
      <c r="G120" s="88" t="s">
        <v>220</v>
      </c>
      <c r="H120" s="85">
        <v>113000</v>
      </c>
      <c r="I120" s="58"/>
      <c r="J120" s="116">
        <f t="shared" si="7"/>
        <v>0</v>
      </c>
      <c r="K120" s="116">
        <f t="shared" si="5"/>
        <v>0</v>
      </c>
      <c r="L120" s="117">
        <f t="shared" si="6"/>
        <v>0</v>
      </c>
      <c r="M120" s="1">
        <v>0.08</v>
      </c>
    </row>
    <row r="121" spans="1:13" ht="60" customHeight="1" thickBot="1">
      <c r="A121" s="79">
        <v>103</v>
      </c>
      <c r="B121" s="33" t="s">
        <v>80</v>
      </c>
      <c r="C121" s="54"/>
      <c r="D121" s="55"/>
      <c r="E121" s="90"/>
      <c r="F121" s="55"/>
      <c r="G121" s="88" t="s">
        <v>220</v>
      </c>
      <c r="H121" s="85">
        <v>237000</v>
      </c>
      <c r="I121" s="58"/>
      <c r="J121" s="116">
        <f t="shared" si="7"/>
        <v>0</v>
      </c>
      <c r="K121" s="116">
        <f t="shared" si="5"/>
        <v>0</v>
      </c>
      <c r="L121" s="117">
        <f t="shared" si="6"/>
        <v>0</v>
      </c>
      <c r="M121" s="1">
        <v>0.08</v>
      </c>
    </row>
    <row r="122" spans="1:13" ht="60" customHeight="1" thickBot="1">
      <c r="A122" s="79">
        <v>104</v>
      </c>
      <c r="B122" s="36" t="s">
        <v>138</v>
      </c>
      <c r="C122" s="54"/>
      <c r="D122" s="55"/>
      <c r="E122" s="91"/>
      <c r="F122" s="55"/>
      <c r="G122" s="36" t="s">
        <v>214</v>
      </c>
      <c r="H122" s="36">
        <v>150</v>
      </c>
      <c r="I122" s="58"/>
      <c r="J122" s="116">
        <f t="shared" si="7"/>
        <v>0</v>
      </c>
      <c r="K122" s="116">
        <f t="shared" si="5"/>
        <v>0</v>
      </c>
      <c r="L122" s="117">
        <f t="shared" si="6"/>
        <v>0</v>
      </c>
      <c r="M122" s="1">
        <v>0.08</v>
      </c>
    </row>
    <row r="123" spans="1:13" ht="60" customHeight="1" thickBot="1">
      <c r="A123" s="79">
        <v>105</v>
      </c>
      <c r="B123" s="36" t="s">
        <v>139</v>
      </c>
      <c r="C123" s="54"/>
      <c r="D123" s="55"/>
      <c r="E123" s="91"/>
      <c r="F123" s="55"/>
      <c r="G123" s="92" t="s">
        <v>221</v>
      </c>
      <c r="H123" s="33">
        <v>500</v>
      </c>
      <c r="I123" s="58"/>
      <c r="J123" s="116">
        <f t="shared" si="7"/>
        <v>0</v>
      </c>
      <c r="K123" s="116">
        <f t="shared" si="5"/>
        <v>0</v>
      </c>
      <c r="L123" s="117">
        <f t="shared" si="6"/>
        <v>0</v>
      </c>
      <c r="M123" s="1">
        <v>0.08</v>
      </c>
    </row>
    <row r="124" spans="1:13" ht="60" customHeight="1" thickBot="1">
      <c r="A124" s="79">
        <v>106</v>
      </c>
      <c r="B124" s="33" t="s">
        <v>140</v>
      </c>
      <c r="C124" s="54"/>
      <c r="D124" s="55"/>
      <c r="E124" s="56"/>
      <c r="F124" s="55"/>
      <c r="G124" s="88" t="s">
        <v>220</v>
      </c>
      <c r="H124" s="57">
        <v>1300</v>
      </c>
      <c r="I124" s="58"/>
      <c r="J124" s="116">
        <f t="shared" si="7"/>
        <v>0</v>
      </c>
      <c r="K124" s="116">
        <f t="shared" si="5"/>
        <v>0</v>
      </c>
      <c r="L124" s="117">
        <f t="shared" si="6"/>
        <v>0</v>
      </c>
      <c r="M124" s="1">
        <v>0.08</v>
      </c>
    </row>
    <row r="125" spans="1:13" ht="60" customHeight="1" thickBot="1">
      <c r="A125" s="79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16">
        <f t="shared" si="7"/>
        <v>0</v>
      </c>
      <c r="K125" s="116">
        <f t="shared" si="5"/>
        <v>0</v>
      </c>
      <c r="L125" s="117">
        <f t="shared" si="6"/>
        <v>0</v>
      </c>
      <c r="M125" s="1">
        <v>0.08</v>
      </c>
    </row>
    <row r="126" spans="1:13" ht="60" customHeight="1" thickBot="1">
      <c r="A126" s="79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16">
        <f t="shared" si="7"/>
        <v>0</v>
      </c>
      <c r="K126" s="116">
        <f t="shared" si="5"/>
        <v>0</v>
      </c>
      <c r="L126" s="117">
        <f t="shared" si="6"/>
        <v>0</v>
      </c>
      <c r="M126" s="1">
        <v>0.08</v>
      </c>
    </row>
    <row r="127" spans="1:13" ht="60" customHeight="1" thickBot="1">
      <c r="A127" s="79">
        <v>109</v>
      </c>
      <c r="B127" s="34" t="s">
        <v>141</v>
      </c>
      <c r="C127" s="60"/>
      <c r="D127" s="61"/>
      <c r="E127" s="62"/>
      <c r="F127" s="61"/>
      <c r="G127" s="93" t="s">
        <v>222</v>
      </c>
      <c r="H127" s="86">
        <v>49000</v>
      </c>
      <c r="I127" s="64"/>
      <c r="J127" s="116">
        <f t="shared" si="7"/>
        <v>0</v>
      </c>
      <c r="K127" s="118">
        <f t="shared" si="5"/>
        <v>0</v>
      </c>
      <c r="L127" s="119">
        <f t="shared" si="6"/>
        <v>0</v>
      </c>
      <c r="M127" s="1">
        <v>0.08</v>
      </c>
    </row>
    <row r="128" spans="1:13" ht="60" customHeight="1" thickBot="1">
      <c r="A128" s="79">
        <v>110</v>
      </c>
      <c r="B128" s="33" t="s">
        <v>83</v>
      </c>
      <c r="C128" s="54"/>
      <c r="D128" s="55"/>
      <c r="E128" s="56"/>
      <c r="F128" s="55"/>
      <c r="G128" s="88" t="s">
        <v>220</v>
      </c>
      <c r="H128" s="36">
        <v>30</v>
      </c>
      <c r="I128" s="58"/>
      <c r="J128" s="116">
        <f t="shared" si="7"/>
        <v>0</v>
      </c>
      <c r="K128" s="116">
        <f t="shared" si="5"/>
        <v>0</v>
      </c>
      <c r="L128" s="117">
        <f t="shared" si="6"/>
        <v>0</v>
      </c>
      <c r="M128" s="1">
        <v>0.08</v>
      </c>
    </row>
    <row r="129" spans="1:13" ht="60" customHeight="1" thickBot="1">
      <c r="A129" s="79">
        <v>111</v>
      </c>
      <c r="B129" s="33" t="s">
        <v>84</v>
      </c>
      <c r="C129" s="54"/>
      <c r="D129" s="55"/>
      <c r="E129" s="56"/>
      <c r="F129" s="55"/>
      <c r="G129" s="88" t="s">
        <v>220</v>
      </c>
      <c r="H129" s="57">
        <v>1500</v>
      </c>
      <c r="I129" s="58"/>
      <c r="J129" s="116">
        <f t="shared" si="7"/>
        <v>0</v>
      </c>
      <c r="K129" s="116">
        <f t="shared" si="5"/>
        <v>0</v>
      </c>
      <c r="L129" s="117">
        <f t="shared" si="6"/>
        <v>0</v>
      </c>
      <c r="M129" s="1">
        <v>0.08</v>
      </c>
    </row>
    <row r="130" spans="1:13" ht="60" customHeight="1" thickBot="1">
      <c r="A130" s="79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16">
        <f t="shared" si="7"/>
        <v>0</v>
      </c>
      <c r="K130" s="116">
        <f t="shared" si="5"/>
        <v>0</v>
      </c>
      <c r="L130" s="117">
        <f t="shared" si="6"/>
        <v>0</v>
      </c>
      <c r="M130" s="1">
        <v>0.08</v>
      </c>
    </row>
    <row r="131" spans="1:13" ht="60" customHeight="1" thickBot="1">
      <c r="A131" s="79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16">
        <f t="shared" si="7"/>
        <v>0</v>
      </c>
      <c r="K131" s="116">
        <f t="shared" si="5"/>
        <v>0</v>
      </c>
      <c r="L131" s="117">
        <f t="shared" si="6"/>
        <v>0</v>
      </c>
      <c r="M131" s="1">
        <v>0.08</v>
      </c>
    </row>
    <row r="132" spans="1:13" ht="60" customHeight="1" thickBot="1">
      <c r="A132" s="79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16">
        <f aca="true" t="shared" si="8" ref="J132:J148">H132*I132</f>
        <v>0</v>
      </c>
      <c r="K132" s="116">
        <f t="shared" si="5"/>
        <v>0</v>
      </c>
      <c r="L132" s="117">
        <f t="shared" si="6"/>
        <v>0</v>
      </c>
      <c r="M132" s="1">
        <v>0.08</v>
      </c>
    </row>
    <row r="133" spans="1:13" ht="60" customHeight="1" thickBot="1">
      <c r="A133" s="79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16">
        <f t="shared" si="8"/>
        <v>0</v>
      </c>
      <c r="K133" s="116">
        <f t="shared" si="5"/>
        <v>0</v>
      </c>
      <c r="L133" s="117">
        <f t="shared" si="6"/>
        <v>0</v>
      </c>
      <c r="M133" s="1">
        <v>0.08</v>
      </c>
    </row>
    <row r="134" spans="1:13" ht="60" customHeight="1" thickBot="1">
      <c r="A134" s="79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16">
        <f t="shared" si="8"/>
        <v>0</v>
      </c>
      <c r="K134" s="116">
        <f t="shared" si="5"/>
        <v>0</v>
      </c>
      <c r="L134" s="117">
        <f t="shared" si="6"/>
        <v>0</v>
      </c>
      <c r="M134" s="1">
        <v>0.08</v>
      </c>
    </row>
    <row r="135" spans="1:13" ht="60" customHeight="1" thickBot="1">
      <c r="A135" s="79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16">
        <f t="shared" si="8"/>
        <v>0</v>
      </c>
      <c r="K135" s="118">
        <f t="shared" si="5"/>
        <v>0</v>
      </c>
      <c r="L135" s="119">
        <f t="shared" si="6"/>
        <v>0</v>
      </c>
      <c r="M135" s="1">
        <v>0.08</v>
      </c>
    </row>
    <row r="136" spans="1:13" ht="60" customHeight="1" thickBot="1">
      <c r="A136" s="79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16">
        <f t="shared" si="8"/>
        <v>0</v>
      </c>
      <c r="K136" s="116">
        <f t="shared" si="5"/>
        <v>0</v>
      </c>
      <c r="L136" s="117">
        <f t="shared" si="6"/>
        <v>0</v>
      </c>
      <c r="M136" s="1">
        <v>0.08</v>
      </c>
    </row>
    <row r="137" spans="1:13" ht="60" customHeight="1" thickBot="1">
      <c r="A137" s="79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16">
        <f t="shared" si="8"/>
        <v>0</v>
      </c>
      <c r="K137" s="116">
        <f t="shared" si="5"/>
        <v>0</v>
      </c>
      <c r="L137" s="117">
        <f t="shared" si="6"/>
        <v>0</v>
      </c>
      <c r="M137" s="1">
        <v>0.08</v>
      </c>
    </row>
    <row r="138" spans="1:13" ht="60" customHeight="1" thickBot="1">
      <c r="A138" s="79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16">
        <f t="shared" si="8"/>
        <v>0</v>
      </c>
      <c r="K138" s="116">
        <f t="shared" si="5"/>
        <v>0</v>
      </c>
      <c r="L138" s="117">
        <f t="shared" si="6"/>
        <v>0</v>
      </c>
      <c r="M138" s="1">
        <v>0.08</v>
      </c>
    </row>
    <row r="139" spans="1:13" ht="60" customHeight="1" thickBot="1">
      <c r="A139" s="79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16">
        <f t="shared" si="8"/>
        <v>0</v>
      </c>
      <c r="K139" s="116">
        <f t="shared" si="5"/>
        <v>0</v>
      </c>
      <c r="L139" s="117">
        <f t="shared" si="6"/>
        <v>0</v>
      </c>
      <c r="M139" s="1">
        <v>0.08</v>
      </c>
    </row>
    <row r="140" spans="1:13" ht="60" customHeight="1" thickBot="1">
      <c r="A140" s="79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16">
        <f t="shared" si="8"/>
        <v>0</v>
      </c>
      <c r="K140" s="116">
        <f t="shared" si="5"/>
        <v>0</v>
      </c>
      <c r="L140" s="117">
        <f t="shared" si="6"/>
        <v>0</v>
      </c>
      <c r="M140" s="1">
        <v>0.08</v>
      </c>
    </row>
    <row r="141" spans="1:13" ht="60" customHeight="1" thickBot="1">
      <c r="A141" s="79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16">
        <f t="shared" si="8"/>
        <v>0</v>
      </c>
      <c r="K141" s="116">
        <f t="shared" si="5"/>
        <v>0</v>
      </c>
      <c r="L141" s="117">
        <f t="shared" si="6"/>
        <v>0</v>
      </c>
      <c r="M141" s="1">
        <v>0.08</v>
      </c>
    </row>
    <row r="142" spans="1:13" ht="60" customHeight="1" thickBot="1">
      <c r="A142" s="79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16">
        <f t="shared" si="8"/>
        <v>0</v>
      </c>
      <c r="K142" s="116">
        <f t="shared" si="5"/>
        <v>0</v>
      </c>
      <c r="L142" s="117">
        <f t="shared" si="6"/>
        <v>0</v>
      </c>
      <c r="M142" s="1">
        <v>0.08</v>
      </c>
    </row>
    <row r="143" spans="1:13" ht="60" customHeight="1" thickBot="1">
      <c r="A143" s="79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16">
        <f t="shared" si="8"/>
        <v>0</v>
      </c>
      <c r="K143" s="116">
        <f t="shared" si="5"/>
        <v>0</v>
      </c>
      <c r="L143" s="117">
        <f t="shared" si="6"/>
        <v>0</v>
      </c>
      <c r="M143" s="1">
        <v>0.08</v>
      </c>
    </row>
    <row r="144" spans="1:13" ht="60" customHeight="1" thickBot="1">
      <c r="A144" s="79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16">
        <f t="shared" si="8"/>
        <v>0</v>
      </c>
      <c r="K144" s="116">
        <f t="shared" si="5"/>
        <v>0</v>
      </c>
      <c r="L144" s="117">
        <f t="shared" si="6"/>
        <v>0</v>
      </c>
      <c r="M144" s="1">
        <v>0.08</v>
      </c>
    </row>
    <row r="145" spans="1:13" ht="60" customHeight="1" thickBot="1">
      <c r="A145" s="79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16">
        <f t="shared" si="8"/>
        <v>0</v>
      </c>
      <c r="K145" s="116">
        <f t="shared" si="5"/>
        <v>0</v>
      </c>
      <c r="L145" s="117">
        <f t="shared" si="6"/>
        <v>0</v>
      </c>
      <c r="M145" s="1">
        <v>0.08</v>
      </c>
    </row>
    <row r="146" spans="1:13" ht="60" customHeight="1">
      <c r="A146" s="174">
        <v>128</v>
      </c>
      <c r="B146" s="189" t="s">
        <v>153</v>
      </c>
      <c r="C146" s="73"/>
      <c r="D146" s="73"/>
      <c r="E146" s="94"/>
      <c r="F146" s="73"/>
      <c r="G146" s="34" t="s">
        <v>211</v>
      </c>
      <c r="H146" s="95">
        <v>6000</v>
      </c>
      <c r="I146" s="96"/>
      <c r="J146" s="120">
        <f t="shared" si="8"/>
        <v>0</v>
      </c>
      <c r="K146" s="182"/>
      <c r="L146" s="183"/>
      <c r="M146" s="1">
        <v>0.08</v>
      </c>
    </row>
    <row r="147" spans="1:13" ht="60" customHeight="1">
      <c r="A147" s="175"/>
      <c r="B147" s="190"/>
      <c r="C147" s="76"/>
      <c r="D147" s="76"/>
      <c r="E147" s="97"/>
      <c r="F147" s="76"/>
      <c r="G147" s="98" t="s">
        <v>211</v>
      </c>
      <c r="H147" s="135">
        <v>3400</v>
      </c>
      <c r="I147" s="99"/>
      <c r="J147" s="121">
        <f t="shared" si="8"/>
        <v>0</v>
      </c>
      <c r="K147" s="201"/>
      <c r="L147" s="202"/>
      <c r="M147" s="1">
        <v>0.08</v>
      </c>
    </row>
    <row r="148" spans="1:13" ht="60" customHeight="1">
      <c r="A148" s="175"/>
      <c r="B148" s="190"/>
      <c r="C148" s="100"/>
      <c r="D148" s="100"/>
      <c r="E148" s="101"/>
      <c r="F148" s="100"/>
      <c r="G148" s="102" t="s">
        <v>211</v>
      </c>
      <c r="H148" s="103">
        <v>4100</v>
      </c>
      <c r="I148" s="104"/>
      <c r="J148" s="128">
        <f t="shared" si="8"/>
        <v>0</v>
      </c>
      <c r="K148" s="184"/>
      <c r="L148" s="185"/>
      <c r="M148" s="1">
        <v>0.08</v>
      </c>
    </row>
    <row r="149" spans="1:13" ht="30" customHeight="1" thickBot="1">
      <c r="A149" s="191"/>
      <c r="B149" s="196"/>
      <c r="C149" s="180" t="s">
        <v>0</v>
      </c>
      <c r="D149" s="180"/>
      <c r="E149" s="180"/>
      <c r="F149" s="180"/>
      <c r="G149" s="180"/>
      <c r="H149" s="180"/>
      <c r="I149" s="180"/>
      <c r="J149" s="124">
        <f>J146+J148+J147</f>
        <v>0</v>
      </c>
      <c r="K149" s="124">
        <f>J149*M149</f>
        <v>0</v>
      </c>
      <c r="L149" s="125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5">
        <v>55728000</v>
      </c>
      <c r="I150" s="106"/>
      <c r="J150" s="130">
        <f>H150*I150</f>
        <v>0</v>
      </c>
      <c r="K150" s="130">
        <f t="shared" si="5"/>
        <v>0</v>
      </c>
      <c r="L150" s="129">
        <f t="shared" si="6"/>
        <v>0</v>
      </c>
      <c r="M150" s="1">
        <v>0.08</v>
      </c>
    </row>
    <row r="151" spans="1:13" ht="60" customHeight="1">
      <c r="A151" s="174">
        <v>130</v>
      </c>
      <c r="B151" s="189" t="s">
        <v>155</v>
      </c>
      <c r="C151" s="73"/>
      <c r="D151" s="73"/>
      <c r="E151" s="94"/>
      <c r="F151" s="73"/>
      <c r="G151" s="34" t="s">
        <v>211</v>
      </c>
      <c r="H151" s="107">
        <v>22000</v>
      </c>
      <c r="I151" s="108"/>
      <c r="J151" s="131">
        <f>H151*I151</f>
        <v>0</v>
      </c>
      <c r="K151" s="182"/>
      <c r="L151" s="183"/>
      <c r="M151" s="1">
        <v>0.08</v>
      </c>
    </row>
    <row r="152" spans="1:13" ht="60" customHeight="1">
      <c r="A152" s="175"/>
      <c r="B152" s="190"/>
      <c r="C152" s="76"/>
      <c r="D152" s="76"/>
      <c r="E152" s="97"/>
      <c r="F152" s="76"/>
      <c r="G152" s="98" t="s">
        <v>211</v>
      </c>
      <c r="H152" s="109">
        <v>18000</v>
      </c>
      <c r="I152" s="110"/>
      <c r="J152" s="128">
        <f>H152*I152</f>
        <v>0</v>
      </c>
      <c r="K152" s="184"/>
      <c r="L152" s="185"/>
      <c r="M152" s="1">
        <v>0.08</v>
      </c>
    </row>
    <row r="153" spans="1:13" ht="30" customHeight="1" thickBot="1">
      <c r="A153" s="176"/>
      <c r="B153" s="190"/>
      <c r="C153" s="180" t="s">
        <v>0</v>
      </c>
      <c r="D153" s="180"/>
      <c r="E153" s="180"/>
      <c r="F153" s="180"/>
      <c r="G153" s="180"/>
      <c r="H153" s="180"/>
      <c r="I153" s="180"/>
      <c r="J153" s="122">
        <f>J152+J151</f>
        <v>0</v>
      </c>
      <c r="K153" s="122">
        <f>J153*M153</f>
        <v>0</v>
      </c>
      <c r="L153" s="123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1">
        <v>6800</v>
      </c>
      <c r="I154" s="106"/>
      <c r="J154" s="130">
        <f>H154*I154</f>
        <v>0</v>
      </c>
      <c r="K154" s="130">
        <f aca="true" t="shared" si="9" ref="K154:K195">J154*M154</f>
        <v>0</v>
      </c>
      <c r="L154" s="129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1">
        <v>8000</v>
      </c>
      <c r="I155" s="106"/>
      <c r="J155" s="130">
        <f>H155*I155</f>
        <v>0</v>
      </c>
      <c r="K155" s="130">
        <f t="shared" si="9"/>
        <v>0</v>
      </c>
      <c r="L155" s="129">
        <f t="shared" si="10"/>
        <v>0</v>
      </c>
      <c r="M155" s="1">
        <v>0.08</v>
      </c>
    </row>
    <row r="156" spans="1:13" ht="60" customHeight="1">
      <c r="A156" s="174">
        <v>133</v>
      </c>
      <c r="B156" s="189" t="s">
        <v>158</v>
      </c>
      <c r="C156" s="73"/>
      <c r="D156" s="73"/>
      <c r="E156" s="94"/>
      <c r="F156" s="73"/>
      <c r="G156" s="112" t="s">
        <v>211</v>
      </c>
      <c r="H156" s="113">
        <v>400</v>
      </c>
      <c r="I156" s="108"/>
      <c r="J156" s="131">
        <f>H156*I156</f>
        <v>0</v>
      </c>
      <c r="K156" s="182"/>
      <c r="L156" s="183"/>
      <c r="M156" s="1">
        <v>0.08</v>
      </c>
    </row>
    <row r="157" spans="1:13" ht="60" customHeight="1">
      <c r="A157" s="175"/>
      <c r="B157" s="190"/>
      <c r="C157" s="76"/>
      <c r="D157" s="76"/>
      <c r="E157" s="97"/>
      <c r="F157" s="76"/>
      <c r="G157" s="98" t="s">
        <v>211</v>
      </c>
      <c r="H157" s="109">
        <v>1200</v>
      </c>
      <c r="I157" s="110"/>
      <c r="J157" s="128">
        <f>H157*I157</f>
        <v>0</v>
      </c>
      <c r="K157" s="184"/>
      <c r="L157" s="185"/>
      <c r="M157" s="1">
        <v>0.08</v>
      </c>
    </row>
    <row r="158" spans="1:13" ht="30" customHeight="1" thickBot="1">
      <c r="A158" s="191"/>
      <c r="B158" s="196"/>
      <c r="C158" s="180" t="s">
        <v>0</v>
      </c>
      <c r="D158" s="180"/>
      <c r="E158" s="180"/>
      <c r="F158" s="180"/>
      <c r="G158" s="180"/>
      <c r="H158" s="180"/>
      <c r="I158" s="180"/>
      <c r="J158" s="124">
        <f>J157+J156</f>
        <v>0</v>
      </c>
      <c r="K158" s="124">
        <f>J158*M158</f>
        <v>0</v>
      </c>
      <c r="L158" s="125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1">
        <v>38750</v>
      </c>
      <c r="I159" s="106"/>
      <c r="J159" s="130">
        <f>H159*I159</f>
        <v>0</v>
      </c>
      <c r="K159" s="130">
        <f t="shared" si="9"/>
        <v>0</v>
      </c>
      <c r="L159" s="129">
        <f t="shared" si="10"/>
        <v>0</v>
      </c>
      <c r="M159" s="1">
        <v>0.08</v>
      </c>
    </row>
    <row r="160" spans="1:13" ht="60" customHeight="1">
      <c r="A160" s="174">
        <v>135</v>
      </c>
      <c r="B160" s="189" t="s">
        <v>159</v>
      </c>
      <c r="C160" s="73"/>
      <c r="D160" s="73"/>
      <c r="E160" s="94"/>
      <c r="F160" s="73"/>
      <c r="G160" s="34" t="s">
        <v>211</v>
      </c>
      <c r="H160" s="107">
        <v>79300</v>
      </c>
      <c r="I160" s="108"/>
      <c r="J160" s="131">
        <f>H160*I160</f>
        <v>0</v>
      </c>
      <c r="K160" s="182"/>
      <c r="L160" s="183"/>
      <c r="M160" s="1">
        <v>0.08</v>
      </c>
    </row>
    <row r="161" spans="1:13" ht="60" customHeight="1">
      <c r="A161" s="175"/>
      <c r="B161" s="190"/>
      <c r="C161" s="100"/>
      <c r="D161" s="100"/>
      <c r="E161" s="101"/>
      <c r="F161" s="100"/>
      <c r="G161" s="114" t="s">
        <v>211</v>
      </c>
      <c r="H161" s="103">
        <v>2300</v>
      </c>
      <c r="I161" s="104"/>
      <c r="J161" s="128">
        <f>H161*I161</f>
        <v>0</v>
      </c>
      <c r="K161" s="184"/>
      <c r="L161" s="185"/>
      <c r="M161" s="1">
        <v>0.08</v>
      </c>
    </row>
    <row r="162" spans="1:13" ht="30" customHeight="1" thickBot="1">
      <c r="A162" s="176"/>
      <c r="B162" s="190"/>
      <c r="C162" s="180" t="s">
        <v>0</v>
      </c>
      <c r="D162" s="180"/>
      <c r="E162" s="180"/>
      <c r="F162" s="180"/>
      <c r="G162" s="180"/>
      <c r="H162" s="180"/>
      <c r="I162" s="180"/>
      <c r="J162" s="122">
        <f>J161+J160</f>
        <v>0</v>
      </c>
      <c r="K162" s="122">
        <f>J162*M162</f>
        <v>0</v>
      </c>
      <c r="L162" s="123">
        <f>J162+K162</f>
        <v>0</v>
      </c>
      <c r="M162" s="1">
        <v>0.08</v>
      </c>
    </row>
    <row r="163" spans="1:13" ht="60" customHeight="1">
      <c r="A163" s="174">
        <v>136</v>
      </c>
      <c r="B163" s="189" t="s">
        <v>160</v>
      </c>
      <c r="C163" s="73"/>
      <c r="D163" s="73"/>
      <c r="E163" s="94"/>
      <c r="F163" s="73"/>
      <c r="G163" s="112" t="s">
        <v>211</v>
      </c>
      <c r="H163" s="107">
        <v>16700</v>
      </c>
      <c r="I163" s="108"/>
      <c r="J163" s="131">
        <f>H163*I163</f>
        <v>0</v>
      </c>
      <c r="K163" s="182"/>
      <c r="L163" s="183"/>
      <c r="M163" s="1">
        <v>0.08</v>
      </c>
    </row>
    <row r="164" spans="1:13" ht="60" customHeight="1">
      <c r="A164" s="175"/>
      <c r="B164" s="190"/>
      <c r="C164" s="100"/>
      <c r="D164" s="100"/>
      <c r="E164" s="101"/>
      <c r="F164" s="100"/>
      <c r="G164" s="102" t="s">
        <v>211</v>
      </c>
      <c r="H164" s="103">
        <v>23500</v>
      </c>
      <c r="I164" s="104"/>
      <c r="J164" s="128">
        <f>H164*I164</f>
        <v>0</v>
      </c>
      <c r="K164" s="184"/>
      <c r="L164" s="185"/>
      <c r="M164" s="1">
        <v>0.08</v>
      </c>
    </row>
    <row r="165" spans="1:13" ht="30" customHeight="1" thickBot="1">
      <c r="A165" s="191"/>
      <c r="B165" s="196"/>
      <c r="C165" s="180" t="s">
        <v>0</v>
      </c>
      <c r="D165" s="180"/>
      <c r="E165" s="180"/>
      <c r="F165" s="180"/>
      <c r="G165" s="180"/>
      <c r="H165" s="180"/>
      <c r="I165" s="180"/>
      <c r="J165" s="124">
        <f>J164+J163</f>
        <v>0</v>
      </c>
      <c r="K165" s="124">
        <f>J165*M165</f>
        <v>0</v>
      </c>
      <c r="L165" s="125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1">
        <v>1080</v>
      </c>
      <c r="I166" s="106"/>
      <c r="J166" s="130">
        <f>H166*I166</f>
        <v>0</v>
      </c>
      <c r="K166" s="130">
        <f t="shared" si="9"/>
        <v>0</v>
      </c>
      <c r="L166" s="129">
        <f t="shared" si="10"/>
        <v>0</v>
      </c>
      <c r="M166" s="1">
        <v>0.08</v>
      </c>
    </row>
    <row r="167" spans="1:13" ht="60" customHeight="1">
      <c r="A167" s="174">
        <v>138</v>
      </c>
      <c r="B167" s="189" t="s">
        <v>162</v>
      </c>
      <c r="C167" s="73"/>
      <c r="D167" s="73"/>
      <c r="E167" s="94"/>
      <c r="F167" s="73"/>
      <c r="G167" s="34" t="s">
        <v>211</v>
      </c>
      <c r="H167" s="107">
        <v>2800</v>
      </c>
      <c r="I167" s="108"/>
      <c r="J167" s="131">
        <f>H167*I167</f>
        <v>0</v>
      </c>
      <c r="K167" s="182"/>
      <c r="L167" s="183"/>
      <c r="M167" s="1">
        <v>0.08</v>
      </c>
    </row>
    <row r="168" spans="1:13" ht="60" customHeight="1">
      <c r="A168" s="175"/>
      <c r="B168" s="190"/>
      <c r="C168" s="100"/>
      <c r="D168" s="100"/>
      <c r="E168" s="101"/>
      <c r="F168" s="100"/>
      <c r="G168" s="114" t="s">
        <v>211</v>
      </c>
      <c r="H168" s="103">
        <v>3800</v>
      </c>
      <c r="I168" s="104"/>
      <c r="J168" s="128">
        <f>H168*I168</f>
        <v>0</v>
      </c>
      <c r="K168" s="184"/>
      <c r="L168" s="185"/>
      <c r="M168" s="1">
        <v>0.08</v>
      </c>
    </row>
    <row r="169" spans="1:13" ht="30" customHeight="1" thickBot="1">
      <c r="A169" s="191"/>
      <c r="B169" s="196"/>
      <c r="C169" s="180" t="s">
        <v>0</v>
      </c>
      <c r="D169" s="180"/>
      <c r="E169" s="180"/>
      <c r="F169" s="180"/>
      <c r="G169" s="180"/>
      <c r="H169" s="180"/>
      <c r="I169" s="180"/>
      <c r="J169" s="124">
        <f>J168+J167</f>
        <v>0</v>
      </c>
      <c r="K169" s="124">
        <f>J169*M169</f>
        <v>0</v>
      </c>
      <c r="L169" s="125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1">
        <v>3800</v>
      </c>
      <c r="I170" s="106"/>
      <c r="J170" s="130">
        <f>H170*I170</f>
        <v>0</v>
      </c>
      <c r="K170" s="130">
        <f t="shared" si="9"/>
        <v>0</v>
      </c>
      <c r="L170" s="129">
        <f t="shared" si="10"/>
        <v>0</v>
      </c>
      <c r="M170" s="1">
        <v>0.08</v>
      </c>
    </row>
    <row r="171" spans="1:13" ht="60" customHeight="1">
      <c r="A171" s="174">
        <v>140</v>
      </c>
      <c r="B171" s="189" t="s">
        <v>164</v>
      </c>
      <c r="C171" s="73"/>
      <c r="D171" s="73"/>
      <c r="E171" s="94"/>
      <c r="F171" s="73"/>
      <c r="G171" s="34" t="s">
        <v>211</v>
      </c>
      <c r="H171" s="107">
        <v>5500</v>
      </c>
      <c r="I171" s="108"/>
      <c r="J171" s="131">
        <f>H171*I171</f>
        <v>0</v>
      </c>
      <c r="K171" s="182"/>
      <c r="L171" s="183"/>
      <c r="M171" s="1">
        <v>0.08</v>
      </c>
    </row>
    <row r="172" spans="1:13" ht="60" customHeight="1">
      <c r="A172" s="175"/>
      <c r="B172" s="190"/>
      <c r="C172" s="100"/>
      <c r="D172" s="100"/>
      <c r="E172" s="101"/>
      <c r="F172" s="100"/>
      <c r="G172" s="114" t="s">
        <v>211</v>
      </c>
      <c r="H172" s="103">
        <v>36300</v>
      </c>
      <c r="I172" s="104"/>
      <c r="J172" s="128">
        <f>H172*I172</f>
        <v>0</v>
      </c>
      <c r="K172" s="184"/>
      <c r="L172" s="185"/>
      <c r="M172" s="1">
        <v>0.08</v>
      </c>
    </row>
    <row r="173" spans="1:13" ht="30" customHeight="1" thickBot="1">
      <c r="A173" s="191"/>
      <c r="B173" s="196"/>
      <c r="C173" s="180" t="s">
        <v>0</v>
      </c>
      <c r="D173" s="180"/>
      <c r="E173" s="180"/>
      <c r="F173" s="180"/>
      <c r="G173" s="180"/>
      <c r="H173" s="180"/>
      <c r="I173" s="180"/>
      <c r="J173" s="124">
        <f>J172+J171</f>
        <v>0</v>
      </c>
      <c r="K173" s="124">
        <f>J173*M173</f>
        <v>0</v>
      </c>
      <c r="L173" s="125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1">
        <v>25000</v>
      </c>
      <c r="I174" s="106"/>
      <c r="J174" s="130">
        <f>H174*I174</f>
        <v>0</v>
      </c>
      <c r="K174" s="130">
        <f t="shared" si="9"/>
        <v>0</v>
      </c>
      <c r="L174" s="129">
        <f t="shared" si="10"/>
        <v>0</v>
      </c>
      <c r="M174" s="1">
        <v>0.08</v>
      </c>
    </row>
    <row r="175" spans="1:13" ht="60" customHeight="1">
      <c r="A175" s="174">
        <v>142</v>
      </c>
      <c r="B175" s="189" t="s">
        <v>166</v>
      </c>
      <c r="C175" s="73"/>
      <c r="D175" s="73"/>
      <c r="E175" s="94"/>
      <c r="F175" s="73"/>
      <c r="G175" s="34" t="s">
        <v>211</v>
      </c>
      <c r="H175" s="107">
        <v>12900</v>
      </c>
      <c r="I175" s="108"/>
      <c r="J175" s="131">
        <f>H175*I175</f>
        <v>0</v>
      </c>
      <c r="K175" s="182"/>
      <c r="L175" s="183"/>
      <c r="M175" s="1">
        <v>0.08</v>
      </c>
    </row>
    <row r="176" spans="1:13" ht="60" customHeight="1">
      <c r="A176" s="175"/>
      <c r="B176" s="190"/>
      <c r="C176" s="100"/>
      <c r="D176" s="100"/>
      <c r="E176" s="101"/>
      <c r="F176" s="100"/>
      <c r="G176" s="114" t="s">
        <v>211</v>
      </c>
      <c r="H176" s="103">
        <v>3900</v>
      </c>
      <c r="I176" s="104"/>
      <c r="J176" s="128">
        <f>H176*I176</f>
        <v>0</v>
      </c>
      <c r="K176" s="184"/>
      <c r="L176" s="185"/>
      <c r="M176" s="1">
        <v>0.08</v>
      </c>
    </row>
    <row r="177" spans="1:13" ht="30" customHeight="1" thickBot="1">
      <c r="A177" s="176"/>
      <c r="B177" s="190"/>
      <c r="C177" s="180" t="s">
        <v>0</v>
      </c>
      <c r="D177" s="180"/>
      <c r="E177" s="180"/>
      <c r="F177" s="180"/>
      <c r="G177" s="180"/>
      <c r="H177" s="180"/>
      <c r="I177" s="180"/>
      <c r="J177" s="122">
        <f>J176+J175</f>
        <v>0</v>
      </c>
      <c r="K177" s="122">
        <f>J177*M177</f>
        <v>0</v>
      </c>
      <c r="L177" s="123">
        <f>J177+K177</f>
        <v>0</v>
      </c>
      <c r="M177" s="1">
        <v>0.08</v>
      </c>
    </row>
    <row r="178" spans="1:13" ht="60" customHeight="1">
      <c r="A178" s="217">
        <v>143</v>
      </c>
      <c r="B178" s="220" t="s">
        <v>167</v>
      </c>
      <c r="C178" s="140"/>
      <c r="D178" s="73"/>
      <c r="E178" s="94"/>
      <c r="F178" s="140"/>
      <c r="G178" s="113" t="s">
        <v>10</v>
      </c>
      <c r="H178" s="141">
        <v>1550000</v>
      </c>
      <c r="I178" s="108"/>
      <c r="J178" s="131">
        <f>H178*I178</f>
        <v>0</v>
      </c>
      <c r="K178" s="192"/>
      <c r="L178" s="193"/>
      <c r="M178" s="1">
        <v>0.08</v>
      </c>
    </row>
    <row r="179" spans="1:13" ht="60" customHeight="1">
      <c r="A179" s="218"/>
      <c r="B179" s="221"/>
      <c r="C179" s="143"/>
      <c r="D179" s="76"/>
      <c r="E179" s="97"/>
      <c r="F179" s="143"/>
      <c r="G179" s="144" t="s">
        <v>10</v>
      </c>
      <c r="H179" s="145">
        <v>1530000</v>
      </c>
      <c r="I179" s="110"/>
      <c r="J179" s="146">
        <f>H179*I179</f>
        <v>0</v>
      </c>
      <c r="K179" s="194"/>
      <c r="L179" s="195"/>
      <c r="M179" s="1">
        <v>0.08</v>
      </c>
    </row>
    <row r="180" spans="1:13" ht="30" customHeight="1" thickBot="1">
      <c r="A180" s="219"/>
      <c r="B180" s="222"/>
      <c r="C180" s="223" t="s">
        <v>0</v>
      </c>
      <c r="D180" s="223"/>
      <c r="E180" s="223"/>
      <c r="F180" s="223"/>
      <c r="G180" s="223"/>
      <c r="H180" s="223"/>
      <c r="I180" s="223"/>
      <c r="J180" s="149">
        <f>J179+J178</f>
        <v>0</v>
      </c>
      <c r="K180" s="149">
        <f>J180*M180</f>
        <v>0</v>
      </c>
      <c r="L180" s="150">
        <f>J180+K180</f>
        <v>0</v>
      </c>
      <c r="M180" s="1">
        <v>0.08</v>
      </c>
    </row>
    <row r="181" spans="1:13" ht="60" customHeight="1" thickBot="1">
      <c r="A181" s="147">
        <v>144</v>
      </c>
      <c r="B181" s="142" t="s">
        <v>88</v>
      </c>
      <c r="C181" s="136"/>
      <c r="D181" s="81"/>
      <c r="E181" s="82"/>
      <c r="F181" s="136"/>
      <c r="G181" s="142" t="s">
        <v>212</v>
      </c>
      <c r="H181" s="137">
        <v>100</v>
      </c>
      <c r="I181" s="138"/>
      <c r="J181" s="139">
        <f aca="true" t="shared" si="11" ref="J181:J220">H181*I181</f>
        <v>0</v>
      </c>
      <c r="K181" s="139">
        <f t="shared" si="9"/>
        <v>0</v>
      </c>
      <c r="L181" s="148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5"/>
      <c r="D182" s="55"/>
      <c r="E182" s="56"/>
      <c r="F182" s="115"/>
      <c r="G182" s="33" t="s">
        <v>212</v>
      </c>
      <c r="H182" s="41">
        <v>120</v>
      </c>
      <c r="I182" s="106"/>
      <c r="J182" s="130">
        <f t="shared" si="11"/>
        <v>0</v>
      </c>
      <c r="K182" s="130">
        <f t="shared" si="9"/>
        <v>0</v>
      </c>
      <c r="L182" s="129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5"/>
      <c r="D183" s="55"/>
      <c r="E183" s="56"/>
      <c r="F183" s="115"/>
      <c r="G183" s="33" t="s">
        <v>212</v>
      </c>
      <c r="H183" s="111">
        <v>3190</v>
      </c>
      <c r="I183" s="106"/>
      <c r="J183" s="130">
        <f t="shared" si="11"/>
        <v>0</v>
      </c>
      <c r="K183" s="130">
        <f t="shared" si="9"/>
        <v>0</v>
      </c>
      <c r="L183" s="129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5"/>
      <c r="D184" s="55"/>
      <c r="E184" s="56"/>
      <c r="F184" s="115"/>
      <c r="G184" s="33" t="s">
        <v>212</v>
      </c>
      <c r="H184" s="41">
        <v>950</v>
      </c>
      <c r="I184" s="106"/>
      <c r="J184" s="130">
        <f t="shared" si="11"/>
        <v>0</v>
      </c>
      <c r="K184" s="130">
        <f t="shared" si="9"/>
        <v>0</v>
      </c>
      <c r="L184" s="129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5"/>
      <c r="D185" s="55"/>
      <c r="E185" s="56"/>
      <c r="F185" s="115"/>
      <c r="G185" s="33" t="s">
        <v>211</v>
      </c>
      <c r="H185" s="111">
        <v>2840</v>
      </c>
      <c r="I185" s="106"/>
      <c r="J185" s="130">
        <f t="shared" si="11"/>
        <v>0</v>
      </c>
      <c r="K185" s="130">
        <f t="shared" si="9"/>
        <v>0</v>
      </c>
      <c r="L185" s="129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5"/>
      <c r="D186" s="55"/>
      <c r="E186" s="56"/>
      <c r="F186" s="115"/>
      <c r="G186" s="33" t="s">
        <v>211</v>
      </c>
      <c r="H186" s="111">
        <v>2730</v>
      </c>
      <c r="I186" s="106"/>
      <c r="J186" s="130">
        <f t="shared" si="11"/>
        <v>0</v>
      </c>
      <c r="K186" s="130">
        <f t="shared" si="9"/>
        <v>0</v>
      </c>
      <c r="L186" s="129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16">
        <f t="shared" si="11"/>
        <v>0</v>
      </c>
      <c r="K187" s="116">
        <f t="shared" si="9"/>
        <v>0</v>
      </c>
      <c r="L187" s="117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18">
        <f t="shared" si="11"/>
        <v>0</v>
      </c>
      <c r="K188" s="118">
        <f t="shared" si="9"/>
        <v>0</v>
      </c>
      <c r="L188" s="119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16">
        <f t="shared" si="11"/>
        <v>0</v>
      </c>
      <c r="K189" s="116">
        <f t="shared" si="9"/>
        <v>0</v>
      </c>
      <c r="L189" s="117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16">
        <f t="shared" si="11"/>
        <v>0</v>
      </c>
      <c r="K190" s="116">
        <f t="shared" si="9"/>
        <v>0</v>
      </c>
      <c r="L190" s="117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16">
        <f t="shared" si="11"/>
        <v>0</v>
      </c>
      <c r="K191" s="116">
        <f t="shared" si="9"/>
        <v>0</v>
      </c>
      <c r="L191" s="117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16">
        <f t="shared" si="11"/>
        <v>0</v>
      </c>
      <c r="K192" s="116">
        <f t="shared" si="9"/>
        <v>0</v>
      </c>
      <c r="L192" s="117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16">
        <f t="shared" si="11"/>
        <v>0</v>
      </c>
      <c r="K193" s="116">
        <f t="shared" si="9"/>
        <v>0</v>
      </c>
      <c r="L193" s="117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16">
        <f t="shared" si="11"/>
        <v>0</v>
      </c>
      <c r="K194" s="116">
        <f t="shared" si="9"/>
        <v>0</v>
      </c>
      <c r="L194" s="117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16">
        <f t="shared" si="11"/>
        <v>0</v>
      </c>
      <c r="K195" s="116">
        <f t="shared" si="9"/>
        <v>0</v>
      </c>
      <c r="L195" s="117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18">
        <f t="shared" si="11"/>
        <v>0</v>
      </c>
      <c r="K196" s="118">
        <f>J196*M196</f>
        <v>0</v>
      </c>
      <c r="L196" s="119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16">
        <f t="shared" si="11"/>
        <v>0</v>
      </c>
      <c r="K197" s="116">
        <f>J197*M197</f>
        <v>0</v>
      </c>
      <c r="L197" s="117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16">
        <f t="shared" si="11"/>
        <v>0</v>
      </c>
      <c r="K198" s="116">
        <f>J198*M198</f>
        <v>0</v>
      </c>
      <c r="L198" s="117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16">
        <f t="shared" si="11"/>
        <v>0</v>
      </c>
      <c r="K199" s="116">
        <f aca="true" t="shared" si="12" ref="K199:K206">J199*M199</f>
        <v>0</v>
      </c>
      <c r="L199" s="117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18">
        <f t="shared" si="11"/>
        <v>0</v>
      </c>
      <c r="K200" s="118">
        <f t="shared" si="12"/>
        <v>0</v>
      </c>
      <c r="L200" s="119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16">
        <f t="shared" si="11"/>
        <v>0</v>
      </c>
      <c r="K201" s="116">
        <f t="shared" si="12"/>
        <v>0</v>
      </c>
      <c r="L201" s="117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16">
        <f t="shared" si="11"/>
        <v>0</v>
      </c>
      <c r="K202" s="116">
        <f t="shared" si="12"/>
        <v>0</v>
      </c>
      <c r="L202" s="117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16">
        <f t="shared" si="11"/>
        <v>0</v>
      </c>
      <c r="K203" s="116">
        <f t="shared" si="12"/>
        <v>0</v>
      </c>
      <c r="L203" s="117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16">
        <f t="shared" si="11"/>
        <v>0</v>
      </c>
      <c r="K204" s="116">
        <f t="shared" si="12"/>
        <v>0</v>
      </c>
      <c r="L204" s="117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18">
        <f t="shared" si="11"/>
        <v>0</v>
      </c>
      <c r="K205" s="118">
        <f t="shared" si="12"/>
        <v>0</v>
      </c>
      <c r="L205" s="119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16">
        <f t="shared" si="11"/>
        <v>0</v>
      </c>
      <c r="K206" s="116">
        <f t="shared" si="12"/>
        <v>0</v>
      </c>
      <c r="L206" s="117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5">
        <v>3727000</v>
      </c>
      <c r="I207" s="58"/>
      <c r="J207" s="116">
        <f t="shared" si="11"/>
        <v>0</v>
      </c>
      <c r="K207" s="116">
        <f>J207*M207</f>
        <v>0</v>
      </c>
      <c r="L207" s="117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16">
        <f t="shared" si="11"/>
        <v>0</v>
      </c>
      <c r="K208" s="116">
        <f>J208*M208</f>
        <v>0</v>
      </c>
      <c r="L208" s="117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16">
        <f t="shared" si="11"/>
        <v>0</v>
      </c>
      <c r="K209" s="116">
        <f>J209*M209</f>
        <v>0</v>
      </c>
      <c r="L209" s="117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16">
        <f t="shared" si="11"/>
        <v>0</v>
      </c>
      <c r="K210" s="116">
        <f>J210*M210</f>
        <v>0</v>
      </c>
      <c r="L210" s="117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16">
        <f t="shared" si="11"/>
        <v>0</v>
      </c>
      <c r="K211" s="116">
        <f aca="true" t="shared" si="14" ref="K211:K218">J211*M211</f>
        <v>0</v>
      </c>
      <c r="L211" s="117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16">
        <f t="shared" si="11"/>
        <v>0</v>
      </c>
      <c r="K212" s="116">
        <f t="shared" si="14"/>
        <v>0</v>
      </c>
      <c r="L212" s="117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18">
        <f t="shared" si="11"/>
        <v>0</v>
      </c>
      <c r="K213" s="118">
        <f t="shared" si="14"/>
        <v>0</v>
      </c>
      <c r="L213" s="119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16">
        <f t="shared" si="11"/>
        <v>0</v>
      </c>
      <c r="K214" s="116">
        <f t="shared" si="14"/>
        <v>0</v>
      </c>
      <c r="L214" s="117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16">
        <f t="shared" si="11"/>
        <v>0</v>
      </c>
      <c r="K215" s="116">
        <f t="shared" si="14"/>
        <v>0</v>
      </c>
      <c r="L215" s="117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16">
        <f t="shared" si="11"/>
        <v>0</v>
      </c>
      <c r="K216" s="116">
        <f t="shared" si="14"/>
        <v>0</v>
      </c>
      <c r="L216" s="117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16">
        <f t="shared" si="11"/>
        <v>0</v>
      </c>
      <c r="K217" s="116">
        <f t="shared" si="14"/>
        <v>0</v>
      </c>
      <c r="L217" s="117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16">
        <f t="shared" si="11"/>
        <v>0</v>
      </c>
      <c r="K218" s="116">
        <f t="shared" si="14"/>
        <v>0</v>
      </c>
      <c r="L218" s="117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16">
        <f t="shared" si="11"/>
        <v>0</v>
      </c>
      <c r="K219" s="116">
        <f>J219*M219</f>
        <v>0</v>
      </c>
      <c r="L219" s="117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16">
        <f t="shared" si="11"/>
        <v>0</v>
      </c>
      <c r="K220" s="116">
        <f>J220*M220</f>
        <v>0</v>
      </c>
      <c r="L220" s="117">
        <f>SUM(J220,K220)</f>
        <v>0</v>
      </c>
      <c r="M220" s="1">
        <v>0.08</v>
      </c>
    </row>
    <row r="221" spans="1:12" ht="30" customHeight="1" thickBot="1">
      <c r="A221" s="186" t="s">
        <v>224</v>
      </c>
      <c r="B221" s="187"/>
      <c r="C221" s="187"/>
      <c r="D221" s="187"/>
      <c r="E221" s="187"/>
      <c r="F221" s="187"/>
      <c r="G221" s="187"/>
      <c r="H221" s="187"/>
      <c r="I221" s="187"/>
      <c r="J221" s="188"/>
      <c r="K221" s="203">
        <f>SUM(J15:J61)+J64+J67+SUM(J68:J145)+J149+J150+J153+J154+J155+J158+J159+J162+J165+J166+J169+J170+J173+J174+J177+J180+SUM(J181:J220)</f>
        <v>184513596</v>
      </c>
      <c r="L221" s="204"/>
    </row>
    <row r="222" spans="1:12" ht="30" customHeight="1" thickBot="1">
      <c r="A222" s="214" t="s">
        <v>208</v>
      </c>
      <c r="B222" s="215"/>
      <c r="C222" s="215"/>
      <c r="D222" s="215"/>
      <c r="E222" s="215"/>
      <c r="F222" s="215"/>
      <c r="G222" s="215"/>
      <c r="H222" s="215"/>
      <c r="I222" s="215"/>
      <c r="J222" s="216"/>
      <c r="K222" s="197">
        <f>SUM(K15:K61)+K64+K67+SUM(K68:K145)+K149+K150+K153+K154+K155+K158+K159+K162+K165+K166+K169+K170+K173+K174+K177+K180+SUM(K181:K220)</f>
        <v>14761087.680000002</v>
      </c>
      <c r="L222" s="198"/>
    </row>
    <row r="223" spans="1:12" ht="30" customHeight="1" thickBot="1">
      <c r="A223" s="209" t="s">
        <v>225</v>
      </c>
      <c r="B223" s="210"/>
      <c r="C223" s="210"/>
      <c r="D223" s="210"/>
      <c r="E223" s="210"/>
      <c r="F223" s="210"/>
      <c r="G223" s="210"/>
      <c r="H223" s="210"/>
      <c r="I223" s="210"/>
      <c r="J223" s="211"/>
      <c r="K223" s="212">
        <f>SUM(L15:L61)+L64+L67+SUM(L68:L145)+L149+L150+L153+L154+L155+L158+L162+L165+L166+L169+L173+L174+L177+L180+SUM(L181:L220)</f>
        <v>199274683.68</v>
      </c>
      <c r="L223" s="213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47.25">
      <c r="A225" s="14"/>
      <c r="B225" s="151" t="s">
        <v>3</v>
      </c>
      <c r="C225" s="152" t="s">
        <v>231</v>
      </c>
      <c r="D225" s="151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206" t="s">
        <v>227</v>
      </c>
      <c r="J226" s="206"/>
      <c r="K226" s="206"/>
      <c r="L226" s="206"/>
    </row>
    <row r="227" spans="1:12" s="19" customFormat="1" ht="15.75">
      <c r="A227" s="20"/>
      <c r="B227" s="24"/>
      <c r="C227" s="24"/>
      <c r="D227" s="21"/>
      <c r="E227" s="21"/>
      <c r="F227" s="205" t="s">
        <v>226</v>
      </c>
      <c r="G227" s="205"/>
      <c r="H227" s="23"/>
      <c r="I227" s="207" t="s">
        <v>244</v>
      </c>
      <c r="J227" s="207"/>
      <c r="K227" s="207"/>
      <c r="L227" s="207"/>
    </row>
    <row r="228" spans="1:12" s="19" customFormat="1" ht="15.75">
      <c r="A228" s="20"/>
      <c r="B228" s="24"/>
      <c r="C228" s="24"/>
      <c r="D228" s="21"/>
      <c r="E228" s="21"/>
      <c r="F228" s="205"/>
      <c r="G228" s="205"/>
      <c r="H228" s="23"/>
      <c r="I228" s="208"/>
      <c r="J228" s="208"/>
      <c r="K228" s="208"/>
      <c r="L228" s="208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3"/>
    </row>
  </sheetData>
  <sheetProtection deleteColumns="0" deleteRows="0"/>
  <mergeCells count="67">
    <mergeCell ref="A156:A158"/>
    <mergeCell ref="B156:B158"/>
    <mergeCell ref="A160:A162"/>
    <mergeCell ref="B160:B162"/>
    <mergeCell ref="A167:A169"/>
    <mergeCell ref="A222:J222"/>
    <mergeCell ref="A178:A180"/>
    <mergeCell ref="B178:B180"/>
    <mergeCell ref="C180:I180"/>
    <mergeCell ref="A171:A173"/>
    <mergeCell ref="F227:G228"/>
    <mergeCell ref="I226:L226"/>
    <mergeCell ref="I227:L228"/>
    <mergeCell ref="A163:A165"/>
    <mergeCell ref="K171:L172"/>
    <mergeCell ref="K167:L168"/>
    <mergeCell ref="A175:A177"/>
    <mergeCell ref="B175:B177"/>
    <mergeCell ref="A223:J223"/>
    <mergeCell ref="K223:L223"/>
    <mergeCell ref="B171:B173"/>
    <mergeCell ref="C165:I165"/>
    <mergeCell ref="K221:L221"/>
    <mergeCell ref="K160:L161"/>
    <mergeCell ref="B167:B169"/>
    <mergeCell ref="K175:L176"/>
    <mergeCell ref="C162:I162"/>
    <mergeCell ref="K222:L222"/>
    <mergeCell ref="A65:A67"/>
    <mergeCell ref="B65:B67"/>
    <mergeCell ref="C64:I64"/>
    <mergeCell ref="C67:I67"/>
    <mergeCell ref="C153:I153"/>
    <mergeCell ref="B146:B149"/>
    <mergeCell ref="C149:I149"/>
    <mergeCell ref="K146:L148"/>
    <mergeCell ref="C169:I169"/>
    <mergeCell ref="K151:L152"/>
    <mergeCell ref="A221:J221"/>
    <mergeCell ref="A151:A153"/>
    <mergeCell ref="B151:B153"/>
    <mergeCell ref="A146:A149"/>
    <mergeCell ref="K178:L179"/>
    <mergeCell ref="K156:L157"/>
    <mergeCell ref="K163:L164"/>
    <mergeCell ref="C158:I158"/>
    <mergeCell ref="B163:B165"/>
    <mergeCell ref="I7:L7"/>
    <mergeCell ref="A62:A64"/>
    <mergeCell ref="B62:B64"/>
    <mergeCell ref="C177:I177"/>
    <mergeCell ref="C173:I173"/>
    <mergeCell ref="J9:L9"/>
    <mergeCell ref="J11:L11"/>
    <mergeCell ref="A12:B12"/>
    <mergeCell ref="K62:L63"/>
    <mergeCell ref="K65:L66"/>
    <mergeCell ref="J10:L10"/>
    <mergeCell ref="J12:M12"/>
    <mergeCell ref="I8:L8"/>
    <mergeCell ref="A1:L2"/>
    <mergeCell ref="A4:L5"/>
    <mergeCell ref="A7:C7"/>
    <mergeCell ref="A8:C8"/>
    <mergeCell ref="A10:B10"/>
    <mergeCell ref="A9:B9"/>
    <mergeCell ref="A11:B1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60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24" t="s">
        <v>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1:12" ht="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1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ht="1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ht="1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ht="1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2" ht="1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ht="15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</row>
    <row r="15" spans="1:12" ht="15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</row>
    <row r="16" spans="1:12" ht="1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1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ht="1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ht="1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ht="15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  <row r="22" spans="1:12" ht="1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</row>
    <row r="23" spans="1:12" ht="1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12" ht="1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</row>
    <row r="25" spans="1:12" ht="1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</row>
    <row r="26" spans="1:12" ht="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</row>
    <row r="27" spans="1:12" ht="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ht="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0" spans="1:12" ht="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</row>
    <row r="31" spans="1:12" ht="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</row>
    <row r="32" spans="1:12" ht="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2013-11-12T20:21:59Z</cp:lastPrinted>
  <dcterms:created xsi:type="dcterms:W3CDTF">2013-07-24T11:49:32Z</dcterms:created>
  <dcterms:modified xsi:type="dcterms:W3CDTF">2014-01-13T12:37:40Z</dcterms:modified>
  <cp:category/>
  <cp:version/>
  <cp:contentType/>
  <cp:contentStatus/>
</cp:coreProperties>
</file>