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<sst xmlns="http://schemas.openxmlformats.org/spreadsheetml/2006/main" count="449" uniqueCount="251">
  <si>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</si>
  <si>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</si>
  <si>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</si>
  <si>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</si>
  <si>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</si>
  <si>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</si>
  <si>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</si>
  <si>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</si>
  <si>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</si>
  <si>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</si>
  <si>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</si>
  <si>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</si>
  <si>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</si>
  <si>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</si>
  <si>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</si>
  <si>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</si>
  <si>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</si>
  <si>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</si>
  <si>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</si>
  <si>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</si>
  <si>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</si>
  <si>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</si>
  <si>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</si>
  <si>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</si>
  <si>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</si>
  <si>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</si>
  <si>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</si>
  <si>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</si>
  <si>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</si>
  <si>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</si>
  <si>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</si>
  <si>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</si>
  <si>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</si>
  <si>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</si>
  <si>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</si>
  <si>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</si>
  <si>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</si>
  <si>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</si>
  <si>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</si>
  <si>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</si>
  <si>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</si>
  <si>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</si>
  <si>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</si>
  <si>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</si>
  <si>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</si>
  <si>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</si>
  <si>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</si>
  <si>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</si>
  <si>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</si>
  <si>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</si>
  <si>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</si>
  <si>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</si>
  <si>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</si>
  <si>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</si>
  <si>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</si>
  <si>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</si>
  <si>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</si>
  <si>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</si>
  <si>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</si>
  <si>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</si>
  <si>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</si>
  <si>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</si>
  <si>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</si>
  <si>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</si>
  <si>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</si>
  <si>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</si>
  <si>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</si>
  <si>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</si>
  <si>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</si>
  <si>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</si>
  <si>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</si>
  <si>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</si>
  <si>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</si>
  <si>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</si>
  <si>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</si>
  <si>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</si>
  <si>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</si>
  <si>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</si>
  <si>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</si>
  <si>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</si>
  <si>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</si>
  <si>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</si>
  <si>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</si>
  <si>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</si>
  <si>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</si>
  <si>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</si>
  <si>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</si>
  <si>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</si>
  <si>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</si>
  <si>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</si>
  <si>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</si>
  <si>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</si>
  <si>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</si>
  <si>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</si>
  <si>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</si>
  <si>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</si>
  <si>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</si>
  <si>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</si>
  <si>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</si>
  <si>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</si>
  <si>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</si>
  <si>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</si>
  <si>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</si>
  <si>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</si>
  <si>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</si>
  <si>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</si>
  <si>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</si>
  <si>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</si>
  <si>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</si>
  <si>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</si>
  <si>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</si>
  <si>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</si>
  <si>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</si>
  <si>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</si>
  <si>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</si>
  <si>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</si>
  <si>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</si>
  <si>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</si>
  <si>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</si>
  <si>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</si>
  <si>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</si>
  <si>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</si>
  <si>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</si>
  <si>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</si>
  <si>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</si>
  <si>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</si>
  <si>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</si>
  <si>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</si>
  <si>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</si>
  <si>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</si>
  <si>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</si>
  <si>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</si>
  <si>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</si>
  <si>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</si>
  <si>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</si>
  <si>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</si>
  <si>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</si>
  <si>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</si>
  <si>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</si>
  <si>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</si>
  <si>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</si>
  <si>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</si>
  <si>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</si>
  <si>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</si>
  <si>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</si>
  <si>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</si>
  <si>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</si>
  <si>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</si>
  <si>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</si>
  <si>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</si>
  <si>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</si>
  <si>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</si>
  <si>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</si>
  <si>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</si>
  <si>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</si>
  <si>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</si>
  <si>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</si>
  <si>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</si>
  <si>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</si>
  <si>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</si>
  <si>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</si>
  <si>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</si>
  <si>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</si>
  <si>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</si>
  <si>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</si>
  <si>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</si>
  <si>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</si>
  <si>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</si>
  <si>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</si>
  <si>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</si>
  <si>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</si>
  <si>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</si>
  <si>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</si>
  <si>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</si>
  <si>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</si>
  <si>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</si>
  <si>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</si>
  <si>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</si>
  <si>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</si>
  <si>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</si>
  <si>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</si>
  <si>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</si>
  <si>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</si>
  <si>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</si>
  <si>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</si>
  <si>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</si>
  <si>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</si>
  <si>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</si>
  <si>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</si>
  <si>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</si>
  <si>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</si>
  <si>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</si>
  <si>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</si>
  <si>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</si>
  <si>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</si>
  <si>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</si>
  <si>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</si>
  <si>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</si>
  <si>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</si>
  <si>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</si>
  <si>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</si>
  <si>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</si>
  <si>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</si>
  <si>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</si>
  <si>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</si>
  <si>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</si>
  <si>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</si>
  <si>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</si>
  <si>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</si>
  <si>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</si>
  <si>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</si>
  <si>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</si>
  <si>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</si>
  <si>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</si>
  <si>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</si>
  <si>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</si>
  <si>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</si>
  <si>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</si>
  <si>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</si>
  <si>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</si>
  <si>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</si>
  <si>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</si>
  <si>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</si>
  <si>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</si>
  <si>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</si>
  <si>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</si>
  <si>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</si>
  <si>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</si>
  <si>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ФАРМЕКС д.о.о.</t>
  </si>
  <si>
    <t>12.11.2013.</t>
  </si>
  <si>
    <t>Новосељански пут 40, Панчево</t>
  </si>
  <si>
    <t>90 дана од дана јавног отварања понуда</t>
  </si>
  <si>
    <t>ONDASAN</t>
  </si>
  <si>
    <t>rastvor za injekciju</t>
  </si>
  <si>
    <t>4 mg/ 2 ml</t>
  </si>
  <si>
    <t>HETASORB 6%</t>
  </si>
  <si>
    <t>AMINOSOL 10%</t>
  </si>
  <si>
    <t>AMINOSOL 10% E</t>
  </si>
  <si>
    <t>AMINOSOL 15%</t>
  </si>
  <si>
    <t>Slaviamed d.o.o.</t>
  </si>
  <si>
    <t>Hemofarm a.d.</t>
  </si>
  <si>
    <t>HEPASOL 8%</t>
  </si>
  <si>
    <t>ZENIX</t>
  </si>
  <si>
    <t>rastvor za infuziju</t>
  </si>
  <si>
    <t>60 g/l + 9 g/l</t>
  </si>
  <si>
    <t>15 g/l+ 15g/l+ 14g/l+ 12 g/l+ 9.18 g/l+ 9.28 g/ l+ 7.4 g/l+ 6.6 g/l+ 6.2 g/l+ 5.1 g/l+ 5 g/l+ 4.4 g/l+ 4.3 g/l+ 3 g/l+ 2 g/l+ 1.683 g/l+ 1.017 g/l+ 0.735 g/l</t>
  </si>
  <si>
    <t>5.2 g/l+ 8.9 g/l+ 5.5 g/l+ 11.1 g/l+ 3.8 g/l+ 8.6 g/l+ 5.5 g/l+ 25 g/l+ 20g/l+ 18.5 g/l+ 7.3 g/l+ 17 g/l+ 9.6 g/l+ 0.4 g/l+ 2 g/l+ 1.6  g/l</t>
  </si>
  <si>
    <t>5 g/l+ 7.4 g/l+ 6.2 g/l+ 6.6 g/l+ 4.3 g/l+ 4.4 g/l+ 5.1 g/l+ 14 g/l+ 12 g/l+ 11 g/l+ 3 g/l+ 11.2 g/l+ 6.5 g/l+ 0.4 g/l+ 1 g/l+ 2 g/l</t>
  </si>
  <si>
    <t>2 mg/ ml</t>
  </si>
  <si>
    <t>1657/13</t>
  </si>
  <si>
    <t>4,64 g/l + 10,72 g/l + 0.7 g/l + 0,88 g/l + 5,82 g/l + 2,8 g/ + 10,4 g/l + 13,09 g/l + 6,88 g/l + 1,1 g/l + 5,73 g/l + 2,24 g/l + 4,4 g/l + 0,7 g/l + 10,08 g/l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</si>
</sst>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72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72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72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14" xfId="0" applyNumberFormat="1" applyFont="1" applyBorder="1" applyAlignment="1">
      <alignment horizontal="right" vertical="center" wrapText="1"/>
    </xf>
    <xf numFmtId="170" fontId="12" fillId="0" borderId="15" xfId="0" applyNumberFormat="1" applyFont="1" applyBorder="1" applyAlignment="1">
      <alignment horizontal="right" vertical="center" wrapText="1"/>
    </xf>
    <xf numFmtId="170" fontId="12" fillId="35" borderId="32" xfId="57" applyNumberFormat="1" applyFont="1" applyFill="1" applyBorder="1" applyAlignment="1">
      <alignment vertical="center" wrapText="1"/>
      <protection/>
    </xf>
    <xf numFmtId="170" fontId="12" fillId="35" borderId="37" xfId="0" applyNumberFormat="1" applyFont="1" applyFill="1" applyBorder="1" applyAlignment="1">
      <alignment horizontal="right" vertical="center" wrapText="1"/>
    </xf>
    <xf numFmtId="170" fontId="12" fillId="35" borderId="38" xfId="57" applyNumberFormat="1" applyFont="1" applyFill="1" applyBorder="1" applyAlignment="1">
      <alignment vertical="center" wrapText="1"/>
      <protection/>
    </xf>
    <xf numFmtId="170" fontId="12" fillId="35" borderId="39" xfId="0" applyNumberFormat="1" applyFont="1" applyFill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2" fillId="0" borderId="40" xfId="0" applyNumberFormat="1" applyFont="1" applyBorder="1" applyAlignment="1">
      <alignment horizontal="right" vertical="center" wrapText="1"/>
    </xf>
    <xf numFmtId="170" fontId="12" fillId="0" borderId="15" xfId="0" applyNumberFormat="1" applyFont="1" applyFill="1" applyBorder="1" applyAlignment="1">
      <alignment horizontal="right" vertical="center" wrapText="1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170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170" fontId="12" fillId="0" borderId="40" xfId="0" applyNumberFormat="1" applyFont="1" applyFill="1" applyBorder="1" applyAlignment="1">
      <alignment horizontal="right" vertical="center" wrapText="1"/>
    </xf>
    <xf numFmtId="170" fontId="12" fillId="35" borderId="12" xfId="57" applyNumberFormat="1" applyFont="1" applyFill="1" applyBorder="1" applyAlignment="1">
      <alignment vertical="center" wrapText="1"/>
      <protection/>
    </xf>
    <xf numFmtId="170" fontId="12" fillId="35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170" fontId="10" fillId="0" borderId="0" xfId="0" applyNumberFormat="1" applyFont="1" applyAlignment="1">
      <alignment horizontal="right" vertical="justify" wrapText="1"/>
    </xf>
    <xf numFmtId="0" fontId="12" fillId="0" borderId="43" xfId="57" applyFont="1" applyFill="1" applyBorder="1" applyAlignment="1" applyProtection="1">
      <alignment horizontal="center" wrapText="1"/>
      <protection locked="0"/>
    </xf>
    <xf numFmtId="0" fontId="1" fillId="0" borderId="43" xfId="0" applyNumberFormat="1" applyFont="1" applyBorder="1" applyAlignment="1" applyProtection="1">
      <alignment horizontal="center" wrapText="1"/>
      <protection locked="0"/>
    </xf>
    <xf numFmtId="0" fontId="1" fillId="0" borderId="43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0" borderId="43" xfId="57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2" fillId="0" borderId="45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0" fontId="13" fillId="35" borderId="32" xfId="57" applyFont="1" applyFill="1" applyBorder="1" applyAlignment="1">
      <alignment horizontal="right" vertical="center" wrapText="1"/>
      <protection/>
    </xf>
    <xf numFmtId="14" fontId="0" fillId="0" borderId="43" xfId="0" applyNumberFormat="1" applyBorder="1" applyAlignment="1" applyProtection="1">
      <alignment horizontal="center"/>
      <protection locked="0"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48" xfId="0" applyNumberFormat="1" applyFont="1" applyFill="1" applyBorder="1" applyAlignment="1">
      <alignment horizontal="center" vertical="center" wrapText="1"/>
    </xf>
    <xf numFmtId="4" fontId="12" fillId="36" borderId="49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51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52" xfId="57" applyFont="1" applyFill="1" applyBorder="1" applyAlignment="1">
      <alignment horizontal="center" vertical="center" wrapText="1"/>
      <protection/>
    </xf>
    <xf numFmtId="0" fontId="12" fillId="0" borderId="53" xfId="57" applyFont="1" applyFill="1" applyBorder="1" applyAlignment="1">
      <alignment horizontal="center" vertical="center" wrapText="1"/>
      <protection/>
    </xf>
    <xf numFmtId="170" fontId="12" fillId="36" borderId="22" xfId="0" applyNumberFormat="1" applyFont="1" applyFill="1" applyBorder="1" applyAlignment="1">
      <alignment horizontal="center" vertical="center" wrapText="1"/>
    </xf>
    <xf numFmtId="170" fontId="12" fillId="36" borderId="48" xfId="0" applyNumberFormat="1" applyFont="1" applyFill="1" applyBorder="1" applyAlignment="1">
      <alignment horizontal="center" vertical="center" wrapText="1"/>
    </xf>
    <xf numFmtId="170" fontId="12" fillId="36" borderId="49" xfId="0" applyNumberFormat="1" applyFont="1" applyFill="1" applyBorder="1" applyAlignment="1">
      <alignment horizontal="center" vertical="center" wrapText="1"/>
    </xf>
    <xf numFmtId="170" fontId="12" fillId="36" borderId="50" xfId="0" applyNumberFormat="1" applyFont="1" applyFill="1" applyBorder="1" applyAlignment="1">
      <alignment horizontal="center" vertical="center" wrapText="1"/>
    </xf>
    <xf numFmtId="0" fontId="12" fillId="0" borderId="27" xfId="57" applyFont="1" applyFill="1" applyBorder="1" applyAlignment="1">
      <alignment horizontal="center" vertical="center" wrapText="1"/>
      <protection/>
    </xf>
    <xf numFmtId="170" fontId="12" fillId="0" borderId="19" xfId="0" applyNumberFormat="1" applyFont="1" applyBorder="1" applyAlignment="1">
      <alignment horizontal="right" vertical="center" wrapText="1"/>
    </xf>
    <xf numFmtId="170" fontId="12" fillId="0" borderId="54" xfId="0" applyNumberFormat="1" applyFont="1" applyBorder="1" applyAlignment="1">
      <alignment horizontal="right" vertical="center" wrapText="1"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3" fillId="35" borderId="38" xfId="57" applyFont="1" applyFill="1" applyBorder="1" applyAlignment="1">
      <alignment horizontal="right" vertical="center" wrapText="1"/>
      <protection/>
    </xf>
    <xf numFmtId="4" fontId="12" fillId="36" borderId="55" xfId="0" applyNumberFormat="1" applyFont="1" applyFill="1" applyBorder="1" applyAlignment="1">
      <alignment horizontal="center" vertical="center" wrapText="1"/>
    </xf>
    <xf numFmtId="4" fontId="12" fillId="36" borderId="56" xfId="0" applyNumberFormat="1" applyFont="1" applyFill="1" applyBorder="1" applyAlignment="1">
      <alignment horizontal="center" vertical="center" wrapText="1"/>
    </xf>
    <xf numFmtId="170" fontId="12" fillId="0" borderId="22" xfId="0" applyNumberFormat="1" applyFont="1" applyBorder="1" applyAlignment="1">
      <alignment horizontal="right" vertical="center" wrapText="1"/>
    </xf>
    <xf numFmtId="170" fontId="12" fillId="0" borderId="48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7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170" fontId="12" fillId="0" borderId="26" xfId="0" applyNumberFormat="1" applyFont="1" applyBorder="1" applyAlignment="1">
      <alignment horizontal="right" vertical="center" wrapText="1"/>
    </xf>
    <xf numFmtId="170" fontId="12" fillId="0" borderId="58" xfId="0" applyNumberFormat="1" applyFont="1" applyBorder="1" applyAlignment="1">
      <alignment horizontal="right" vertical="center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5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1">
      <selection activeCell="J15" sqref="J15:J16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64" t="s">
        <v>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12.75" customHeight="1">
      <c r="A4" s="165" t="s">
        <v>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166" t="s">
        <v>192</v>
      </c>
      <c r="B7" s="166"/>
      <c r="C7" s="166"/>
      <c r="D7" s="13"/>
      <c r="E7" s="13"/>
      <c r="F7" s="25"/>
      <c r="G7" s="13"/>
      <c r="H7" s="13"/>
      <c r="I7" s="166" t="s">
        <v>195</v>
      </c>
      <c r="J7" s="166"/>
      <c r="K7" s="166"/>
      <c r="L7" s="166"/>
    </row>
    <row r="8" spans="1:12" ht="26.25" customHeight="1">
      <c r="A8" s="167" t="s">
        <v>228</v>
      </c>
      <c r="B8" s="167"/>
      <c r="C8" s="167"/>
      <c r="D8" s="13"/>
      <c r="E8" s="13"/>
      <c r="F8" s="25"/>
      <c r="G8" s="13"/>
      <c r="H8" s="13"/>
      <c r="I8" s="163" t="s">
        <v>230</v>
      </c>
      <c r="J8" s="162"/>
      <c r="K8" s="162"/>
      <c r="L8" s="162"/>
    </row>
    <row r="9" spans="1:12" ht="12.75" customHeight="1">
      <c r="A9" s="169" t="s">
        <v>193</v>
      </c>
      <c r="B9" s="169"/>
      <c r="C9" s="13"/>
      <c r="D9" s="13"/>
      <c r="E9" s="13"/>
      <c r="F9" s="25"/>
      <c r="G9" s="13"/>
      <c r="H9" s="13"/>
      <c r="I9" s="13"/>
      <c r="J9" s="170" t="s">
        <v>196</v>
      </c>
      <c r="K9" s="170"/>
      <c r="L9" s="170"/>
    </row>
    <row r="10" spans="1:12" ht="30" customHeight="1">
      <c r="A10" s="168" t="s">
        <v>249</v>
      </c>
      <c r="B10" s="168"/>
      <c r="C10" s="13"/>
      <c r="D10" s="13"/>
      <c r="E10" s="13"/>
      <c r="F10" s="25"/>
      <c r="G10" s="13"/>
      <c r="H10" s="13"/>
      <c r="I10" s="13"/>
      <c r="J10" s="161">
        <v>8280371</v>
      </c>
      <c r="K10" s="161"/>
      <c r="L10" s="161"/>
    </row>
    <row r="11" spans="1:12" ht="12.75">
      <c r="A11" s="170" t="s">
        <v>194</v>
      </c>
      <c r="B11" s="170"/>
      <c r="C11" s="13"/>
      <c r="D11" s="13"/>
      <c r="E11" s="13"/>
      <c r="F11" s="25"/>
      <c r="G11" s="13"/>
      <c r="H11" s="13"/>
      <c r="I11" s="13"/>
      <c r="J11" s="170" t="s">
        <v>197</v>
      </c>
      <c r="K11" s="170"/>
      <c r="L11" s="170"/>
    </row>
    <row r="12" spans="1:13" ht="27.75" customHeight="1">
      <c r="A12" s="178" t="s">
        <v>229</v>
      </c>
      <c r="B12" s="168"/>
      <c r="C12" s="13"/>
      <c r="D12" s="13"/>
      <c r="E12" s="13"/>
      <c r="F12" s="25"/>
      <c r="G12" s="13"/>
      <c r="H12" s="13"/>
      <c r="I12" s="13"/>
      <c r="J12" s="162">
        <v>101051941</v>
      </c>
      <c r="K12" s="162"/>
      <c r="L12" s="162"/>
      <c r="M12" s="162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20">
        <f aca="true" t="shared" si="0" ref="J15:J46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20">
        <f t="shared" si="0"/>
        <v>0</v>
      </c>
      <c r="K19" s="120">
        <f t="shared" si="1"/>
        <v>0</v>
      </c>
      <c r="L19" s="121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 t="s">
        <v>232</v>
      </c>
      <c r="D20" s="55" t="s">
        <v>239</v>
      </c>
      <c r="E20" s="56" t="s">
        <v>233</v>
      </c>
      <c r="F20" s="55" t="s">
        <v>234</v>
      </c>
      <c r="G20" s="33" t="s">
        <v>210</v>
      </c>
      <c r="H20" s="57">
        <v>117500</v>
      </c>
      <c r="I20" s="58">
        <v>277.48</v>
      </c>
      <c r="J20" s="120">
        <f t="shared" si="0"/>
        <v>32603900.000000004</v>
      </c>
      <c r="K20" s="120">
        <f t="shared" si="1"/>
        <v>2608312.0000000005</v>
      </c>
      <c r="L20" s="121">
        <f t="shared" si="2"/>
        <v>35212212.00000001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22">
        <f t="shared" si="0"/>
        <v>0</v>
      </c>
      <c r="K25" s="122">
        <f t="shared" si="1"/>
        <v>0</v>
      </c>
      <c r="L25" s="123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20">
        <f t="shared" si="0"/>
        <v>0</v>
      </c>
      <c r="K26" s="120">
        <f t="shared" si="1"/>
        <v>0</v>
      </c>
      <c r="L26" s="121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20">
        <f aca="true" t="shared" si="3" ref="J47:J6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 t="s">
        <v>235</v>
      </c>
      <c r="D49" s="61" t="s">
        <v>240</v>
      </c>
      <c r="E49" s="62" t="s">
        <v>243</v>
      </c>
      <c r="F49" s="68" t="s">
        <v>244</v>
      </c>
      <c r="G49" s="35" t="s">
        <v>216</v>
      </c>
      <c r="H49" s="63">
        <v>61200</v>
      </c>
      <c r="I49" s="64">
        <v>512.76</v>
      </c>
      <c r="J49" s="122">
        <f t="shared" si="3"/>
        <v>31380912</v>
      </c>
      <c r="K49" s="122">
        <f t="shared" si="1"/>
        <v>2510472.96</v>
      </c>
      <c r="L49" s="123">
        <f t="shared" si="2"/>
        <v>33891384.96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61"/>
      <c r="E50" s="62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 t="s">
        <v>236</v>
      </c>
      <c r="D52" s="61" t="s">
        <v>240</v>
      </c>
      <c r="E52" s="62" t="s">
        <v>243</v>
      </c>
      <c r="F52" s="157" t="s">
        <v>247</v>
      </c>
      <c r="G52" s="72" t="s">
        <v>214</v>
      </c>
      <c r="H52" s="57">
        <v>44000</v>
      </c>
      <c r="I52" s="58">
        <v>592.2</v>
      </c>
      <c r="J52" s="120">
        <f t="shared" si="3"/>
        <v>26056800.000000004</v>
      </c>
      <c r="K52" s="120">
        <f t="shared" si="1"/>
        <v>2084544.0000000002</v>
      </c>
      <c r="L52" s="121">
        <f t="shared" si="2"/>
        <v>28141344.000000004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 t="s">
        <v>237</v>
      </c>
      <c r="D53" s="61" t="s">
        <v>240</v>
      </c>
      <c r="E53" s="62" t="s">
        <v>243</v>
      </c>
      <c r="F53" s="158" t="s">
        <v>245</v>
      </c>
      <c r="G53" s="72" t="s">
        <v>214</v>
      </c>
      <c r="H53" s="57">
        <v>2000</v>
      </c>
      <c r="I53" s="58">
        <v>592.2</v>
      </c>
      <c r="J53" s="120">
        <f t="shared" si="3"/>
        <v>1184400</v>
      </c>
      <c r="K53" s="120">
        <f>J53*M53</f>
        <v>94752</v>
      </c>
      <c r="L53" s="121">
        <f>SUM(J53,K53)</f>
        <v>1279152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 t="s">
        <v>238</v>
      </c>
      <c r="D54" s="61" t="s">
        <v>240</v>
      </c>
      <c r="E54" s="62" t="s">
        <v>243</v>
      </c>
      <c r="F54" s="157" t="s">
        <v>246</v>
      </c>
      <c r="G54" s="72" t="s">
        <v>214</v>
      </c>
      <c r="H54" s="57">
        <v>15000</v>
      </c>
      <c r="I54" s="58">
        <v>896.76</v>
      </c>
      <c r="J54" s="120">
        <f t="shared" si="3"/>
        <v>13451400</v>
      </c>
      <c r="K54" s="120">
        <f t="shared" si="1"/>
        <v>1076112</v>
      </c>
      <c r="L54" s="121">
        <f t="shared" si="2"/>
        <v>14527512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 t="s">
        <v>241</v>
      </c>
      <c r="D55" s="61" t="s">
        <v>240</v>
      </c>
      <c r="E55" s="62" t="s">
        <v>243</v>
      </c>
      <c r="F55" s="159" t="s">
        <v>250</v>
      </c>
      <c r="G55" s="72" t="s">
        <v>214</v>
      </c>
      <c r="H55" s="63">
        <v>38000</v>
      </c>
      <c r="I55" s="64">
        <v>521.42</v>
      </c>
      <c r="J55" s="122">
        <f t="shared" si="3"/>
        <v>19813960</v>
      </c>
      <c r="K55" s="122">
        <f t="shared" si="1"/>
        <v>1585116.8</v>
      </c>
      <c r="L55" s="123">
        <f t="shared" si="2"/>
        <v>21399076.8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71">
        <v>48</v>
      </c>
      <c r="B62" s="174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79"/>
      <c r="L62" s="180"/>
      <c r="M62" s="1">
        <v>0.08</v>
      </c>
    </row>
    <row r="63" spans="1:13" ht="60" customHeight="1">
      <c r="A63" s="172"/>
      <c r="B63" s="175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81"/>
      <c r="L63" s="182"/>
      <c r="M63" s="1">
        <v>0.08</v>
      </c>
    </row>
    <row r="64" spans="1:13" ht="30" customHeight="1" thickBot="1">
      <c r="A64" s="173"/>
      <c r="B64" s="176"/>
      <c r="C64" s="197" t="s">
        <v>0</v>
      </c>
      <c r="D64" s="197"/>
      <c r="E64" s="197"/>
      <c r="F64" s="197"/>
      <c r="G64" s="197"/>
      <c r="H64" s="197"/>
      <c r="I64" s="197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71">
        <v>49</v>
      </c>
      <c r="B65" s="174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79"/>
      <c r="L65" s="180"/>
      <c r="M65" s="1">
        <v>0.08</v>
      </c>
    </row>
    <row r="66" spans="1:13" ht="60" customHeight="1">
      <c r="A66" s="172"/>
      <c r="B66" s="175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81"/>
      <c r="L66" s="182"/>
      <c r="M66" s="1">
        <v>0.08</v>
      </c>
    </row>
    <row r="67" spans="1:13" ht="30" customHeight="1" thickBot="1">
      <c r="A67" s="188"/>
      <c r="B67" s="196"/>
      <c r="C67" s="197" t="s">
        <v>0</v>
      </c>
      <c r="D67" s="197"/>
      <c r="E67" s="197"/>
      <c r="F67" s="197"/>
      <c r="G67" s="197"/>
      <c r="H67" s="197"/>
      <c r="I67" s="197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20">
        <f t="shared" si="4"/>
        <v>0</v>
      </c>
      <c r="K86" s="120">
        <f aca="true" t="shared" si="5" ref="K86:K150">J86*M86</f>
        <v>0</v>
      </c>
      <c r="L86" s="121">
        <f aca="true" t="shared" si="6" ref="L86:L150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20">
        <f t="shared" si="4"/>
        <v>0</v>
      </c>
      <c r="K98" s="120">
        <f t="shared" si="5"/>
        <v>0</v>
      </c>
      <c r="L98" s="121">
        <f t="shared" si="6"/>
        <v>0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20">
        <f aca="true" t="shared" si="7" ref="J100:J131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20">
        <f t="shared" si="7"/>
        <v>0</v>
      </c>
      <c r="K109" s="120">
        <f t="shared" si="5"/>
        <v>0</v>
      </c>
      <c r="L109" s="121">
        <f t="shared" si="6"/>
        <v>0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20">
        <f t="shared" si="7"/>
        <v>0</v>
      </c>
      <c r="K110" s="120">
        <f t="shared" si="5"/>
        <v>0</v>
      </c>
      <c r="L110" s="121">
        <f t="shared" si="6"/>
        <v>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20">
        <f t="shared" si="7"/>
        <v>0</v>
      </c>
      <c r="K111" s="122">
        <f t="shared" si="5"/>
        <v>0</v>
      </c>
      <c r="L111" s="123">
        <f t="shared" si="6"/>
        <v>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/>
      <c r="D112" s="55"/>
      <c r="E112" s="91"/>
      <c r="F112" s="55"/>
      <c r="G112" s="33" t="s">
        <v>210</v>
      </c>
      <c r="H112" s="57">
        <v>262000</v>
      </c>
      <c r="I112" s="58"/>
      <c r="J112" s="120">
        <f t="shared" si="7"/>
        <v>0</v>
      </c>
      <c r="K112" s="120">
        <f t="shared" si="5"/>
        <v>0</v>
      </c>
      <c r="L112" s="121">
        <f t="shared" si="6"/>
        <v>0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218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20">
        <f t="shared" si="7"/>
        <v>0</v>
      </c>
      <c r="K115" s="120">
        <f t="shared" si="5"/>
        <v>0</v>
      </c>
      <c r="L115" s="121">
        <f t="shared" si="6"/>
        <v>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20">
        <f t="shared" si="7"/>
        <v>0</v>
      </c>
      <c r="K116" s="120">
        <f t="shared" si="5"/>
        <v>0</v>
      </c>
      <c r="L116" s="121">
        <f t="shared" si="6"/>
        <v>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/>
      <c r="D119" s="61"/>
      <c r="E119" s="93"/>
      <c r="F119" s="61"/>
      <c r="G119" s="36" t="s">
        <v>214</v>
      </c>
      <c r="H119" s="63">
        <v>612000</v>
      </c>
      <c r="I119" s="64"/>
      <c r="J119" s="120">
        <f t="shared" si="7"/>
        <v>0</v>
      </c>
      <c r="K119" s="122">
        <f t="shared" si="5"/>
        <v>0</v>
      </c>
      <c r="L119" s="123">
        <f t="shared" si="6"/>
        <v>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/>
      <c r="D120" s="55"/>
      <c r="E120" s="94"/>
      <c r="F120" s="55"/>
      <c r="G120" s="92" t="s">
        <v>220</v>
      </c>
      <c r="H120" s="89">
        <v>113000</v>
      </c>
      <c r="I120" s="58"/>
      <c r="J120" s="120">
        <f t="shared" si="7"/>
        <v>0</v>
      </c>
      <c r="K120" s="120">
        <f t="shared" si="5"/>
        <v>0</v>
      </c>
      <c r="L120" s="121">
        <f t="shared" si="6"/>
        <v>0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/>
      <c r="D121" s="55"/>
      <c r="E121" s="94"/>
      <c r="F121" s="55"/>
      <c r="G121" s="92" t="s">
        <v>220</v>
      </c>
      <c r="H121" s="89">
        <v>237000</v>
      </c>
      <c r="I121" s="58"/>
      <c r="J121" s="120">
        <f t="shared" si="7"/>
        <v>0</v>
      </c>
      <c r="K121" s="120">
        <f t="shared" si="5"/>
        <v>0</v>
      </c>
      <c r="L121" s="121">
        <f t="shared" si="6"/>
        <v>0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 t="s">
        <v>242</v>
      </c>
      <c r="D123" s="61" t="s">
        <v>240</v>
      </c>
      <c r="E123" s="62" t="s">
        <v>243</v>
      </c>
      <c r="F123" s="55" t="s">
        <v>248</v>
      </c>
      <c r="G123" s="96" t="s">
        <v>221</v>
      </c>
      <c r="H123" s="33">
        <v>500</v>
      </c>
      <c r="I123" s="58">
        <v>3942.92</v>
      </c>
      <c r="J123" s="120">
        <f t="shared" si="7"/>
        <v>1971460</v>
      </c>
      <c r="K123" s="120">
        <f t="shared" si="5"/>
        <v>157716.80000000002</v>
      </c>
      <c r="L123" s="121">
        <f t="shared" si="6"/>
        <v>2129176.8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220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/>
      <c r="D127" s="61"/>
      <c r="E127" s="62"/>
      <c r="F127" s="61"/>
      <c r="G127" s="97" t="s">
        <v>222</v>
      </c>
      <c r="H127" s="90">
        <v>49000</v>
      </c>
      <c r="I127" s="64"/>
      <c r="J127" s="120">
        <f t="shared" si="7"/>
        <v>0</v>
      </c>
      <c r="K127" s="122">
        <f t="shared" si="5"/>
        <v>0</v>
      </c>
      <c r="L127" s="123">
        <f t="shared" si="6"/>
        <v>0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71">
        <v>128</v>
      </c>
      <c r="B146" s="186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79"/>
      <c r="L146" s="180"/>
      <c r="M146" s="1">
        <v>0.08</v>
      </c>
    </row>
    <row r="147" spans="1:13" ht="60" customHeight="1">
      <c r="A147" s="172"/>
      <c r="B147" s="187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198"/>
      <c r="L147" s="199"/>
      <c r="M147" s="1">
        <v>0.08</v>
      </c>
    </row>
    <row r="148" spans="1:13" ht="60" customHeight="1">
      <c r="A148" s="172"/>
      <c r="B148" s="187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81"/>
      <c r="L148" s="182"/>
      <c r="M148" s="1">
        <v>0.08</v>
      </c>
    </row>
    <row r="149" spans="1:13" ht="30" customHeight="1" thickBot="1">
      <c r="A149" s="188"/>
      <c r="B149" s="193"/>
      <c r="C149" s="177" t="s">
        <v>0</v>
      </c>
      <c r="D149" s="177"/>
      <c r="E149" s="177"/>
      <c r="F149" s="177"/>
      <c r="G149" s="177"/>
      <c r="H149" s="177"/>
      <c r="I149" s="177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71">
        <v>130</v>
      </c>
      <c r="B151" s="186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79"/>
      <c r="L151" s="180"/>
      <c r="M151" s="1">
        <v>0.08</v>
      </c>
    </row>
    <row r="152" spans="1:13" ht="60" customHeight="1">
      <c r="A152" s="172"/>
      <c r="B152" s="187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81"/>
      <c r="L152" s="182"/>
      <c r="M152" s="1">
        <v>0.08</v>
      </c>
    </row>
    <row r="153" spans="1:13" ht="30" customHeight="1" thickBot="1">
      <c r="A153" s="173"/>
      <c r="B153" s="187"/>
      <c r="C153" s="177" t="s">
        <v>0</v>
      </c>
      <c r="D153" s="177"/>
      <c r="E153" s="177"/>
      <c r="F153" s="177"/>
      <c r="G153" s="177"/>
      <c r="H153" s="177"/>
      <c r="I153" s="177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71">
        <v>133</v>
      </c>
      <c r="B156" s="186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79"/>
      <c r="L156" s="180"/>
      <c r="M156" s="1">
        <v>0.08</v>
      </c>
    </row>
    <row r="157" spans="1:13" ht="60" customHeight="1">
      <c r="A157" s="172"/>
      <c r="B157" s="187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81"/>
      <c r="L157" s="182"/>
      <c r="M157" s="1">
        <v>0.08</v>
      </c>
    </row>
    <row r="158" spans="1:13" ht="30" customHeight="1" thickBot="1">
      <c r="A158" s="188"/>
      <c r="B158" s="193"/>
      <c r="C158" s="177" t="s">
        <v>0</v>
      </c>
      <c r="D158" s="177"/>
      <c r="E158" s="177"/>
      <c r="F158" s="177"/>
      <c r="G158" s="177"/>
      <c r="H158" s="177"/>
      <c r="I158" s="177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71">
        <v>135</v>
      </c>
      <c r="B160" s="186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79"/>
      <c r="L160" s="180"/>
      <c r="M160" s="1">
        <v>0.08</v>
      </c>
    </row>
    <row r="161" spans="1:13" ht="60" customHeight="1">
      <c r="A161" s="172"/>
      <c r="B161" s="187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81"/>
      <c r="L161" s="182"/>
      <c r="M161" s="1">
        <v>0.08</v>
      </c>
    </row>
    <row r="162" spans="1:13" ht="30" customHeight="1" thickBot="1">
      <c r="A162" s="173"/>
      <c r="B162" s="187"/>
      <c r="C162" s="177" t="s">
        <v>0</v>
      </c>
      <c r="D162" s="177"/>
      <c r="E162" s="177"/>
      <c r="F162" s="177"/>
      <c r="G162" s="177"/>
      <c r="H162" s="177"/>
      <c r="I162" s="177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71">
        <v>136</v>
      </c>
      <c r="B163" s="186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79"/>
      <c r="L163" s="180"/>
      <c r="M163" s="1">
        <v>0.08</v>
      </c>
    </row>
    <row r="164" spans="1:13" ht="60" customHeight="1">
      <c r="A164" s="172"/>
      <c r="B164" s="187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81"/>
      <c r="L164" s="182"/>
      <c r="M164" s="1">
        <v>0.08</v>
      </c>
    </row>
    <row r="165" spans="1:13" ht="30" customHeight="1" thickBot="1">
      <c r="A165" s="188"/>
      <c r="B165" s="193"/>
      <c r="C165" s="177" t="s">
        <v>0</v>
      </c>
      <c r="D165" s="177"/>
      <c r="E165" s="177"/>
      <c r="F165" s="177"/>
      <c r="G165" s="177"/>
      <c r="H165" s="177"/>
      <c r="I165" s="177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71">
        <v>138</v>
      </c>
      <c r="B167" s="186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79"/>
      <c r="L167" s="180"/>
      <c r="M167" s="1">
        <v>0.08</v>
      </c>
    </row>
    <row r="168" spans="1:13" ht="60" customHeight="1">
      <c r="A168" s="172"/>
      <c r="B168" s="187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81"/>
      <c r="L168" s="182"/>
      <c r="M168" s="1">
        <v>0.08</v>
      </c>
    </row>
    <row r="169" spans="1:13" ht="30" customHeight="1" thickBot="1">
      <c r="A169" s="188"/>
      <c r="B169" s="193"/>
      <c r="C169" s="177" t="s">
        <v>0</v>
      </c>
      <c r="D169" s="177"/>
      <c r="E169" s="177"/>
      <c r="F169" s="177"/>
      <c r="G169" s="177"/>
      <c r="H169" s="177"/>
      <c r="I169" s="177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71">
        <v>140</v>
      </c>
      <c r="B171" s="186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79"/>
      <c r="L171" s="180"/>
      <c r="M171" s="1">
        <v>0.08</v>
      </c>
    </row>
    <row r="172" spans="1:13" ht="60" customHeight="1">
      <c r="A172" s="172"/>
      <c r="B172" s="187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81"/>
      <c r="L172" s="182"/>
      <c r="M172" s="1">
        <v>0.08</v>
      </c>
    </row>
    <row r="173" spans="1:13" ht="30" customHeight="1" thickBot="1">
      <c r="A173" s="188"/>
      <c r="B173" s="193"/>
      <c r="C173" s="177" t="s">
        <v>0</v>
      </c>
      <c r="D173" s="177"/>
      <c r="E173" s="177"/>
      <c r="F173" s="177"/>
      <c r="G173" s="177"/>
      <c r="H173" s="177"/>
      <c r="I173" s="177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71">
        <v>142</v>
      </c>
      <c r="B175" s="186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79"/>
      <c r="L175" s="180"/>
      <c r="M175" s="1">
        <v>0.08</v>
      </c>
    </row>
    <row r="176" spans="1:13" ht="60" customHeight="1">
      <c r="A176" s="172"/>
      <c r="B176" s="187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81"/>
      <c r="L176" s="182"/>
      <c r="M176" s="1">
        <v>0.08</v>
      </c>
    </row>
    <row r="177" spans="1:13" ht="30" customHeight="1" thickBot="1">
      <c r="A177" s="173"/>
      <c r="B177" s="187"/>
      <c r="C177" s="177" t="s">
        <v>0</v>
      </c>
      <c r="D177" s="177"/>
      <c r="E177" s="177"/>
      <c r="F177" s="177"/>
      <c r="G177" s="177"/>
      <c r="H177" s="177"/>
      <c r="I177" s="177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214">
        <v>143</v>
      </c>
      <c r="B178" s="217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189"/>
      <c r="L178" s="190"/>
      <c r="M178" s="1">
        <v>0.08</v>
      </c>
    </row>
    <row r="179" spans="1:13" ht="60" customHeight="1">
      <c r="A179" s="215"/>
      <c r="B179" s="218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191"/>
      <c r="L179" s="192"/>
      <c r="M179" s="1">
        <v>0.08</v>
      </c>
    </row>
    <row r="180" spans="1:13" ht="30" customHeight="1" thickBot="1">
      <c r="A180" s="216"/>
      <c r="B180" s="219"/>
      <c r="C180" s="220" t="s">
        <v>0</v>
      </c>
      <c r="D180" s="220"/>
      <c r="E180" s="220"/>
      <c r="F180" s="220"/>
      <c r="G180" s="220"/>
      <c r="H180" s="220"/>
      <c r="I180" s="220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20">
        <f t="shared" si="11"/>
        <v>0</v>
      </c>
      <c r="K193" s="120">
        <f t="shared" si="9"/>
        <v>0</v>
      </c>
      <c r="L193" s="121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20">
        <f t="shared" si="11"/>
        <v>0</v>
      </c>
      <c r="K204" s="120">
        <f t="shared" si="12"/>
        <v>0</v>
      </c>
      <c r="L204" s="121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183" t="s">
        <v>224</v>
      </c>
      <c r="B221" s="184"/>
      <c r="C221" s="184"/>
      <c r="D221" s="184"/>
      <c r="E221" s="184"/>
      <c r="F221" s="184"/>
      <c r="G221" s="184"/>
      <c r="H221" s="184"/>
      <c r="I221" s="184"/>
      <c r="J221" s="185"/>
      <c r="K221" s="200">
        <f>SUM(J15:J61)+J64+J67+SUM(J68:J145)+J149+J150+J153+J154+J155+J158+J159+J162+J165+J166+J169+J170+J173+J174+J177+J180+SUM(J181:J220)</f>
        <v>126462832</v>
      </c>
      <c r="L221" s="201"/>
    </row>
    <row r="222" spans="1:12" ht="30" customHeight="1" thickBot="1">
      <c r="A222" s="211" t="s">
        <v>208</v>
      </c>
      <c r="B222" s="212"/>
      <c r="C222" s="212"/>
      <c r="D222" s="212"/>
      <c r="E222" s="212"/>
      <c r="F222" s="212"/>
      <c r="G222" s="212"/>
      <c r="H222" s="212"/>
      <c r="I222" s="212"/>
      <c r="J222" s="213"/>
      <c r="K222" s="194">
        <f>SUM(K15:K61)+K64+K67+SUM(K68:K145)+K149+K150+K153+K154+K155+K158+K159+K162+K165+K166+K169+K170+K173+K174+K177+K180+SUM(K181:K220)</f>
        <v>10117026.560000002</v>
      </c>
      <c r="L222" s="195"/>
    </row>
    <row r="223" spans="1:12" ht="30" customHeight="1" thickBot="1">
      <c r="A223" s="206" t="s">
        <v>225</v>
      </c>
      <c r="B223" s="207"/>
      <c r="C223" s="207"/>
      <c r="D223" s="207"/>
      <c r="E223" s="207"/>
      <c r="F223" s="207"/>
      <c r="G223" s="207"/>
      <c r="H223" s="207"/>
      <c r="I223" s="207"/>
      <c r="J223" s="208"/>
      <c r="K223" s="209">
        <f>SUM(L15:L61)+L64+L67+SUM(L68:L145)+L149+L150+L153+L154+L155+L158+L162+L165+L166+L169+L173+L174+L177+L180+SUM(L181:L220)</f>
        <v>136579858.56000003</v>
      </c>
      <c r="L223" s="210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47.25">
      <c r="A225" s="14"/>
      <c r="B225" s="155" t="s">
        <v>3</v>
      </c>
      <c r="C225" s="156" t="s">
        <v>231</v>
      </c>
      <c r="D225" s="155"/>
      <c r="E225" s="15"/>
      <c r="F225" s="27"/>
      <c r="G225" s="16"/>
      <c r="H225" s="17"/>
      <c r="I225" s="18"/>
      <c r="J225" s="18"/>
      <c r="K225" s="160"/>
      <c r="L225" s="160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203" t="s">
        <v>227</v>
      </c>
      <c r="J226" s="203"/>
      <c r="K226" s="203"/>
      <c r="L226" s="203"/>
    </row>
    <row r="227" spans="1:12" s="19" customFormat="1" ht="15.75">
      <c r="A227" s="20"/>
      <c r="B227" s="24"/>
      <c r="C227" s="24"/>
      <c r="D227" s="21"/>
      <c r="E227" s="21"/>
      <c r="F227" s="202" t="s">
        <v>226</v>
      </c>
      <c r="G227" s="202"/>
      <c r="H227" s="23"/>
      <c r="I227" s="204"/>
      <c r="J227" s="204"/>
      <c r="K227" s="204"/>
      <c r="L227" s="204"/>
    </row>
    <row r="228" spans="1:12" s="19" customFormat="1" ht="15.75">
      <c r="A228" s="20"/>
      <c r="B228" s="24"/>
      <c r="C228" s="24"/>
      <c r="D228" s="21"/>
      <c r="E228" s="21"/>
      <c r="F228" s="202"/>
      <c r="G228" s="202"/>
      <c r="H228" s="23"/>
      <c r="I228" s="205"/>
      <c r="J228" s="205"/>
      <c r="K228" s="205"/>
      <c r="L228" s="205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deleteColumns="0" deleteRows="0"/>
  <mergeCells count="67">
    <mergeCell ref="A156:A158"/>
    <mergeCell ref="B156:B158"/>
    <mergeCell ref="A160:A162"/>
    <mergeCell ref="B160:B162"/>
    <mergeCell ref="A167:A169"/>
    <mergeCell ref="A222:J222"/>
    <mergeCell ref="A178:A180"/>
    <mergeCell ref="B178:B180"/>
    <mergeCell ref="C180:I180"/>
    <mergeCell ref="A171:A173"/>
    <mergeCell ref="F227:G228"/>
    <mergeCell ref="I226:L226"/>
    <mergeCell ref="I227:L228"/>
    <mergeCell ref="A163:A165"/>
    <mergeCell ref="K171:L172"/>
    <mergeCell ref="K167:L168"/>
    <mergeCell ref="A175:A177"/>
    <mergeCell ref="B175:B177"/>
    <mergeCell ref="A223:J223"/>
    <mergeCell ref="K223:L223"/>
    <mergeCell ref="B171:B173"/>
    <mergeCell ref="C165:I165"/>
    <mergeCell ref="K221:L221"/>
    <mergeCell ref="K160:L161"/>
    <mergeCell ref="B167:B169"/>
    <mergeCell ref="K175:L176"/>
    <mergeCell ref="C162:I162"/>
    <mergeCell ref="K222:L222"/>
    <mergeCell ref="A65:A67"/>
    <mergeCell ref="B65:B67"/>
    <mergeCell ref="C64:I64"/>
    <mergeCell ref="C67:I67"/>
    <mergeCell ref="C153:I153"/>
    <mergeCell ref="B146:B149"/>
    <mergeCell ref="C149:I149"/>
    <mergeCell ref="K146:L148"/>
    <mergeCell ref="C169:I169"/>
    <mergeCell ref="K151:L152"/>
    <mergeCell ref="A221:J221"/>
    <mergeCell ref="A151:A153"/>
    <mergeCell ref="B151:B153"/>
    <mergeCell ref="A146:A149"/>
    <mergeCell ref="K178:L179"/>
    <mergeCell ref="K156:L157"/>
    <mergeCell ref="K163:L164"/>
    <mergeCell ref="C158:I158"/>
    <mergeCell ref="B163:B165"/>
    <mergeCell ref="I7:L7"/>
    <mergeCell ref="A62:A64"/>
    <mergeCell ref="B62:B64"/>
    <mergeCell ref="C177:I177"/>
    <mergeCell ref="C173:I173"/>
    <mergeCell ref="J9:L9"/>
    <mergeCell ref="J11:L11"/>
    <mergeCell ref="A12:B12"/>
    <mergeCell ref="K62:L63"/>
    <mergeCell ref="K65:L66"/>
    <mergeCell ref="J10:L10"/>
    <mergeCell ref="J12:M12"/>
    <mergeCell ref="I8:L8"/>
    <mergeCell ref="A1:L2"/>
    <mergeCell ref="A4:L5"/>
    <mergeCell ref="A7:C7"/>
    <mergeCell ref="A8:C8"/>
    <mergeCell ref="A10:B10"/>
    <mergeCell ref="A9:B9"/>
    <mergeCell ref="A11:B11"/>
  </mergeCells>
  <printOptions/>
  <pageMargins left="0.1968503937007874" right="0.15748031496062992" top="1.1811023622047245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A1" sqref="A1:L32"/>
    </sheetView>
  </sheetViews>
  <sheetFormatPr defaultColWidth="9.140625" defaultRowHeight="15"/>
  <sheetData>
    <row r="1" spans="1:12" ht="15">
      <c r="A1" s="221" t="s">
        <v>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ht="1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ht="1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1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ht="1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1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1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1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ht="15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ht="15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  <row r="21" spans="1:12" ht="1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12" ht="1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1:12" ht="1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12" ht="1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 ht="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 ht="1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 ht="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 ht="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 ht="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 ht="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2013-11-12T18:37:18Z</cp:lastPrinted>
  <dcterms:created xsi:type="dcterms:W3CDTF">2013-07-24T11:49:32Z</dcterms:created>
  <dcterms:modified xsi:type="dcterms:W3CDTF">2014-01-13T12:38:23Z</dcterms:modified>
  <cp:category/>
  <cp:version/>
  <cp:contentType/>
  <cp:contentStatus/>
</cp:coreProperties>
</file>