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понуде'!$A$1:$O$61</definedName>
  </definedNames>
  <calcPr fullCalcOnLoad="1"/>
</workbook>
</file>

<file path=xl/sharedStrings.xml><?xml version="1.0" encoding="utf-8"?>
<sst xmlns="http://schemas.openxmlformats.org/spreadsheetml/2006/main" count="175" uniqueCount="102">
  <si>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</si>
  <si>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</si>
  <si>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</si>
  <si>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</si>
  <si>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</si>
  <si>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</si>
  <si>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</si>
  <si>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</si>
  <si>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</si>
  <si>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</si>
  <si>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</si>
  <si>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</si>
  <si>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</si>
  <si>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</si>
  <si>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</si>
  <si>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</si>
  <si>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</si>
  <si>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</si>
  <si>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</si>
  <si>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</si>
  <si>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temozolomid</t>
  </si>
  <si>
    <t>pemetreksed</t>
  </si>
  <si>
    <t>kapecitabin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</si>
  <si>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</si>
  <si>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</si>
  <si>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</si>
  <si>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</si>
  <si>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</si>
  <si>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</si>
  <si>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</si>
  <si>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</si>
  <si>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</si>
  <si>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</si>
  <si>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</si>
  <si>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</si>
  <si>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</si>
  <si>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etanercept</t>
  </si>
  <si>
    <t>infliksimab</t>
  </si>
  <si>
    <t>adalimumab</t>
  </si>
  <si>
    <t>golimumab</t>
  </si>
  <si>
    <t>tocilizumab</t>
  </si>
  <si>
    <t xml:space="preserve">5 mg i 20 mg i 100 mg i 250 mg 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</si>
  <si>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</si>
  <si>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</si>
  <si>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</si>
  <si>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</si>
  <si>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</si>
  <si>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</si>
  <si>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</si>
  <si>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</si>
  <si>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</si>
  <si>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</si>
  <si>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</si>
  <si>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</si>
  <si>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40 mg</t>
  </si>
  <si>
    <t>80 mg i 200 mg i 400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</si>
  <si>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</si>
  <si>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</si>
  <si>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</si>
  <si>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</si>
  <si>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</si>
  <si>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</si>
  <si>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</si>
  <si>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</si>
  <si>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</si>
  <si>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</si>
  <si>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</si>
  <si>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>JAČINA LEKA</t>
  </si>
  <si>
    <t xml:space="preserve"> </t>
  </si>
  <si>
    <t>Rok važenja ponude je  ________  dana od dana otvaranja ponuda.</t>
  </si>
  <si>
    <t>PAKOVANJE</t>
  </si>
  <si>
    <t>komad</t>
  </si>
  <si>
    <t>prašak i rastvarač za koncentrat za rastvor za infuziju</t>
  </si>
  <si>
    <t xml:space="preserve"> rastvor za injekciju i/ili rastvor za injekciju u penu sa uloškom</t>
  </si>
  <si>
    <t>1 mg i 3,5 mg</t>
  </si>
  <si>
    <t>100 mg i 400 mg</t>
  </si>
  <si>
    <t>blister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</si>
  <si>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</si>
  <si>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</si>
  <si>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</si>
  <si>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</si>
  <si>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</si>
  <si>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</si>
  <si>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</si>
  <si>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</si>
  <si>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</si>
  <si>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</si>
  <si>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</si>
  <si>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</si>
  <si>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Понуђач мора да понуди све тражене јачине лека од истог произвођача, за партије 1 и 9.</t>
  </si>
  <si>
    <t>injekcioni špric i pen sa uloškom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</si>
  <si>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</si>
  <si>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</si>
  <si>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ПРИЛОГ БР.  - ОБРАЗАЦ БР 4.1 - ПОНУДА ЗА ЈАВНУ НАБАВКУ ЛЕКОВА СА Ц ЛИСТЕ ЛЕКОВА</t>
  </si>
  <si>
    <t>Поводом позива за подносшење понуде за јавну набавку лекова са Ц Листе лекова – бр. ЈН: 404-1-110/15-8, објављеног на Порталу јавних набавки дана 15.12.2014. године, подносим понуду како следи: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</si>
  <si>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</si>
  <si>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</si>
  <si>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</si>
  <si>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</si>
  <si>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</si>
  <si>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</si>
  <si>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bočica/kesica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</si>
</sst>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3" fontId="2" fillId="0" borderId="15" xfId="58" applyNumberFormat="1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2" fillId="0" borderId="18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 applyProtection="1">
      <alignment horizontal="left" vertical="center" wrapText="1"/>
      <protection locked="0"/>
    </xf>
    <xf numFmtId="0" fontId="2" fillId="0" borderId="20" xfId="57" applyFont="1" applyFill="1" applyBorder="1" applyAlignment="1">
      <alignment horizontal="center" vertical="center"/>
      <protection/>
    </xf>
    <xf numFmtId="3" fontId="2" fillId="0" borderId="20" xfId="58" applyNumberFormat="1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3" fontId="2" fillId="0" borderId="21" xfId="58" applyNumberFormat="1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20" xfId="57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0" fontId="2" fillId="0" borderId="15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 applyProtection="1">
      <alignment horizontal="right" vertical="center" wrapText="1"/>
      <protection locked="0"/>
    </xf>
    <xf numFmtId="4" fontId="2" fillId="0" borderId="20" xfId="0" applyNumberFormat="1" applyFont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24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2" fillId="0" borderId="16" xfId="0" applyNumberFormat="1" applyFont="1" applyBorder="1" applyAlignment="1">
      <alignment horizontal="right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 applyProtection="1">
      <alignment horizontal="left" vertical="center" wrapText="1"/>
      <protection locked="0"/>
    </xf>
    <xf numFmtId="0" fontId="2" fillId="0" borderId="25" xfId="57" applyFont="1" applyFill="1" applyBorder="1" applyAlignment="1" applyProtection="1">
      <alignment horizontal="left" vertical="center" wrapText="1"/>
      <protection locked="0"/>
    </xf>
    <xf numFmtId="4" fontId="2" fillId="0" borderId="31" xfId="0" applyNumberFormat="1" applyFont="1" applyBorder="1" applyAlignment="1" applyProtection="1">
      <alignment horizontal="right" vertical="center" wrapText="1"/>
      <protection locked="0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4" fontId="2" fillId="0" borderId="33" xfId="0" applyNumberFormat="1" applyFont="1" applyBorder="1" applyAlignment="1">
      <alignment horizontal="right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3" fontId="2" fillId="0" borderId="19" xfId="58" applyNumberFormat="1" applyFont="1" applyFill="1" applyBorder="1" applyAlignment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15" xfId="57" applyFont="1" applyFill="1" applyBorder="1" applyAlignment="1">
      <alignment horizontal="center" vertical="center" wrapText="1"/>
      <protection/>
    </xf>
    <xf numFmtId="164" fontId="2" fillId="34" borderId="16" xfId="0" applyNumberFormat="1" applyFont="1" applyFill="1" applyBorder="1" applyAlignment="1">
      <alignment horizontal="right" vertical="center" wrapText="1"/>
    </xf>
    <xf numFmtId="164" fontId="2" fillId="34" borderId="3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3" fontId="2" fillId="33" borderId="11" xfId="5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14" xfId="57" applyNumberFormat="1" applyFont="1" applyFill="1" applyBorder="1" applyAlignment="1">
      <alignment horizontal="center" vertical="center"/>
      <protection/>
    </xf>
    <xf numFmtId="49" fontId="2" fillId="0" borderId="23" xfId="57" applyNumberFormat="1" applyFont="1" applyFill="1" applyBorder="1" applyAlignment="1">
      <alignment horizontal="center" vertical="center"/>
      <protection/>
    </xf>
    <xf numFmtId="49" fontId="2" fillId="0" borderId="18" xfId="57" applyNumberFormat="1" applyFont="1" applyFill="1" applyBorder="1" applyAlignment="1">
      <alignment horizontal="center" vertical="center"/>
      <protection/>
    </xf>
    <xf numFmtId="49" fontId="2" fillId="0" borderId="17" xfId="57" applyNumberFormat="1" applyFont="1" applyFill="1" applyBorder="1" applyAlignment="1">
      <alignment horizontal="center" vertical="center"/>
      <protection/>
    </xf>
    <xf numFmtId="49" fontId="2" fillId="0" borderId="20" xfId="57" applyNumberFormat="1" applyFont="1" applyFill="1" applyBorder="1" applyAlignment="1">
      <alignment horizontal="center" vertical="center"/>
      <protection/>
    </xf>
    <xf numFmtId="49" fontId="2" fillId="0" borderId="31" xfId="57" applyNumberFormat="1" applyFont="1" applyFill="1" applyBorder="1" applyAlignment="1">
      <alignment horizontal="center" vertical="center"/>
      <protection/>
    </xf>
    <xf numFmtId="0" fontId="3" fillId="0" borderId="25" xfId="56" applyFont="1" applyFill="1" applyBorder="1" applyAlignment="1">
      <alignment horizontal="center" vertical="center" wrapText="1"/>
      <protection/>
    </xf>
    <xf numFmtId="3" fontId="2" fillId="0" borderId="25" xfId="0" applyNumberFormat="1" applyFont="1" applyBorder="1" applyAlignment="1">
      <alignment horizontal="center" vertical="center"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2" fillId="0" borderId="25" xfId="57" applyFont="1" applyFill="1" applyBorder="1" applyAlignment="1">
      <alignment horizontal="center" vertical="center"/>
      <protection/>
    </xf>
    <xf numFmtId="0" fontId="6" fillId="34" borderId="35" xfId="57" applyFont="1" applyFill="1" applyBorder="1" applyAlignment="1" applyProtection="1">
      <alignment horizontal="center" vertical="center" wrapText="1"/>
      <protection locked="0"/>
    </xf>
    <xf numFmtId="0" fontId="6" fillId="34" borderId="36" xfId="57" applyFont="1" applyFill="1" applyBorder="1" applyAlignment="1" applyProtection="1">
      <alignment horizontal="center" vertical="center" wrapText="1"/>
      <protection locked="0"/>
    </xf>
    <xf numFmtId="0" fontId="6" fillId="34" borderId="31" xfId="57" applyFont="1" applyFill="1" applyBorder="1" applyAlignment="1" applyProtection="1">
      <alignment horizontal="center" vertical="center" wrapText="1"/>
      <protection locked="0"/>
    </xf>
    <xf numFmtId="0" fontId="6" fillId="34" borderId="37" xfId="57" applyFont="1" applyFill="1" applyBorder="1" applyAlignment="1" applyProtection="1">
      <alignment horizontal="center" vertical="center" wrapText="1"/>
      <protection locked="0"/>
    </xf>
    <xf numFmtId="0" fontId="6" fillId="34" borderId="38" xfId="57" applyFont="1" applyFill="1" applyBorder="1" applyAlignment="1" applyProtection="1">
      <alignment horizontal="center" vertical="center" wrapText="1"/>
      <protection locked="0"/>
    </xf>
    <xf numFmtId="0" fontId="6" fillId="34" borderId="39" xfId="57" applyFont="1" applyFill="1" applyBorder="1" applyAlignment="1" applyProtection="1">
      <alignment horizontal="center" vertical="center" wrapText="1"/>
      <protection locked="0"/>
    </xf>
    <xf numFmtId="44" fontId="2" fillId="35" borderId="40" xfId="0" applyNumberFormat="1" applyFont="1" applyFill="1" applyBorder="1" applyAlignment="1">
      <alignment horizontal="center" vertical="center" wrapText="1"/>
    </xf>
    <xf numFmtId="44" fontId="2" fillId="35" borderId="41" xfId="0" applyNumberFormat="1" applyFont="1" applyFill="1" applyBorder="1" applyAlignment="1">
      <alignment horizontal="center" vertical="center" wrapText="1"/>
    </xf>
    <xf numFmtId="44" fontId="2" fillId="35" borderId="42" xfId="0" applyNumberFormat="1" applyFont="1" applyFill="1" applyBorder="1" applyAlignment="1">
      <alignment horizontal="center" vertical="center" wrapText="1"/>
    </xf>
    <xf numFmtId="44" fontId="2" fillId="35" borderId="43" xfId="0" applyNumberFormat="1" applyFont="1" applyFill="1" applyBorder="1" applyAlignment="1">
      <alignment horizontal="center" vertical="center" wrapText="1"/>
    </xf>
    <xf numFmtId="44" fontId="2" fillId="35" borderId="44" xfId="0" applyNumberFormat="1" applyFont="1" applyFill="1" applyBorder="1" applyAlignment="1">
      <alignment horizontal="center" vertical="center" wrapText="1"/>
    </xf>
    <xf numFmtId="44" fontId="2" fillId="35" borderId="45" xfId="0" applyNumberFormat="1" applyFont="1" applyFill="1" applyBorder="1" applyAlignment="1">
      <alignment horizontal="center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4" fontId="2" fillId="0" borderId="40" xfId="0" applyNumberFormat="1" applyFont="1" applyBorder="1" applyAlignment="1">
      <alignment horizontal="right" vertical="center" wrapText="1"/>
    </xf>
    <xf numFmtId="4" fontId="2" fillId="0" borderId="4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7" xfId="0" applyFont="1" applyBorder="1" applyAlignment="1">
      <alignment horizontal="center" vertical="justify" wrapText="1"/>
    </xf>
    <xf numFmtId="0" fontId="6" fillId="0" borderId="48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9" xfId="57" applyFont="1" applyFill="1" applyBorder="1" applyAlignment="1">
      <alignment horizontal="right" vertical="center" wrapText="1"/>
      <protection/>
    </xf>
    <xf numFmtId="0" fontId="6" fillId="0" borderId="36" xfId="57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horizontal="right" vertical="center" wrapText="1"/>
      <protection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50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 wrapText="1"/>
    </xf>
    <xf numFmtId="0" fontId="6" fillId="0" borderId="52" xfId="57" applyFont="1" applyFill="1" applyBorder="1" applyAlignment="1">
      <alignment horizontal="right" vertical="center" wrapText="1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righ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0" fillId="0" borderId="47" xfId="0" applyNumberFormat="1" applyBorder="1" applyAlignment="1" applyProtection="1">
      <alignment horizontal="center"/>
      <protection locked="0"/>
    </xf>
    <xf numFmtId="0" fontId="14" fillId="0" borderId="47" xfId="57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7" xfId="0" applyNumberFormat="1" applyFont="1" applyBorder="1" applyAlignment="1" applyProtection="1">
      <alignment horizontal="center" vertical="top" wrapText="1"/>
      <protection locked="0"/>
    </xf>
    <xf numFmtId="14" fontId="0" fillId="0" borderId="47" xfId="0" applyNumberFormat="1" applyBorder="1" applyAlignment="1" applyProtection="1">
      <alignment horizontal="center"/>
      <protection locked="0"/>
    </xf>
    <xf numFmtId="0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="80" zoomScaleNormal="80" zoomScalePageLayoutView="75" workbookViewId="0" topLeftCell="A1">
      <selection activeCell="J45" sqref="J45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16.7109375" style="4" customWidth="1"/>
    <col min="4" max="4" width="20.00390625" style="4" customWidth="1"/>
    <col min="5" max="5" width="18.421875" style="4" customWidth="1"/>
    <col min="6" max="6" width="19.57421875" style="4" customWidth="1"/>
    <col min="7" max="7" width="16.00390625" style="26" customWidth="1"/>
    <col min="8" max="9" width="15.28125" style="9" customWidth="1"/>
    <col min="10" max="10" width="13.00390625" style="10" customWidth="1"/>
    <col min="11" max="11" width="15.57421875" style="12" customWidth="1"/>
    <col min="12" max="12" width="20.28125" style="12" customWidth="1"/>
    <col min="13" max="13" width="23.421875" style="12" customWidth="1"/>
    <col min="14" max="14" width="22.57421875" style="12" customWidth="1"/>
    <col min="15" max="15" width="9.00390625" style="1" hidden="1" customWidth="1"/>
    <col min="16" max="16" width="9.00390625" style="1" customWidth="1"/>
    <col min="17" max="16384" width="9.00390625" style="1" customWidth="1"/>
  </cols>
  <sheetData>
    <row r="1" spans="1:14" ht="15.75" customHeight="1">
      <c r="A1" s="193" t="s">
        <v>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2.75">
      <c r="A3" s="141"/>
      <c r="B3" s="142"/>
      <c r="C3" s="142"/>
      <c r="D3" s="142"/>
      <c r="E3" s="142"/>
      <c r="F3" s="142"/>
      <c r="G3" s="143"/>
      <c r="H3" s="144"/>
      <c r="I3" s="144"/>
      <c r="J3" s="145"/>
      <c r="K3" s="146"/>
      <c r="L3" s="146"/>
      <c r="M3" s="146"/>
      <c r="N3" s="146"/>
    </row>
    <row r="4" spans="1:14" ht="17.25" customHeight="1">
      <c r="A4" s="194" t="s">
        <v>94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6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>
      <c r="A6" s="73"/>
      <c r="B6" s="73"/>
      <c r="C6" s="73"/>
      <c r="D6" s="73"/>
      <c r="E6" s="73"/>
      <c r="F6" s="73"/>
      <c r="G6" s="74"/>
      <c r="H6" s="73"/>
      <c r="I6" s="73"/>
      <c r="J6" s="73"/>
      <c r="K6" s="73"/>
      <c r="L6" s="73"/>
      <c r="M6" s="73"/>
      <c r="N6" s="73"/>
    </row>
    <row r="7" spans="1:14" ht="12.75" customHeight="1">
      <c r="A7" s="195" t="s">
        <v>95</v>
      </c>
      <c r="B7" s="195"/>
      <c r="C7" s="195"/>
      <c r="D7" s="195"/>
      <c r="E7" s="73"/>
      <c r="F7" s="73"/>
      <c r="G7" s="74"/>
      <c r="H7" s="73"/>
      <c r="I7" s="73"/>
      <c r="J7" s="73"/>
      <c r="K7" s="195" t="s">
        <v>98</v>
      </c>
      <c r="L7" s="195"/>
      <c r="M7" s="195"/>
      <c r="N7" s="195"/>
    </row>
    <row r="8" spans="1:14" ht="26.25" customHeight="1">
      <c r="A8" s="192"/>
      <c r="B8" s="192"/>
      <c r="C8" s="192"/>
      <c r="D8" s="192"/>
      <c r="E8" s="73"/>
      <c r="F8" s="73"/>
      <c r="G8" s="74"/>
      <c r="H8" s="73"/>
      <c r="I8" s="73"/>
      <c r="J8" s="73"/>
      <c r="K8" s="196"/>
      <c r="L8" s="196"/>
      <c r="M8" s="196"/>
      <c r="N8" s="196"/>
    </row>
    <row r="9" spans="1:14" ht="12.75" customHeight="1">
      <c r="A9" s="189" t="s">
        <v>96</v>
      </c>
      <c r="B9" s="189"/>
      <c r="C9" s="99"/>
      <c r="D9" s="73"/>
      <c r="E9" s="73"/>
      <c r="F9" s="73"/>
      <c r="G9" s="74"/>
      <c r="H9" s="73"/>
      <c r="I9" s="73"/>
      <c r="J9" s="73"/>
      <c r="K9" s="73"/>
      <c r="L9" s="190" t="s">
        <v>99</v>
      </c>
      <c r="M9" s="190"/>
      <c r="N9" s="190"/>
    </row>
    <row r="10" spans="1:14" ht="30" customHeight="1">
      <c r="A10" s="191"/>
      <c r="B10" s="191"/>
      <c r="C10" s="126"/>
      <c r="D10" s="73"/>
      <c r="E10" s="73"/>
      <c r="F10" s="73"/>
      <c r="G10" s="74"/>
      <c r="H10" s="73"/>
      <c r="I10" s="73"/>
      <c r="J10" s="73"/>
      <c r="K10" s="73"/>
      <c r="L10" s="192"/>
      <c r="M10" s="192"/>
      <c r="N10" s="192"/>
    </row>
    <row r="11" spans="1:14" ht="12.75">
      <c r="A11" s="190" t="s">
        <v>97</v>
      </c>
      <c r="B11" s="190"/>
      <c r="C11" s="99"/>
      <c r="D11" s="73"/>
      <c r="E11" s="73"/>
      <c r="F11" s="73"/>
      <c r="G11" s="74"/>
      <c r="H11" s="73"/>
      <c r="I11" s="73"/>
      <c r="J11" s="73"/>
      <c r="K11" s="73"/>
      <c r="L11" s="190" t="s">
        <v>100</v>
      </c>
      <c r="M11" s="190"/>
      <c r="N11" s="190"/>
    </row>
    <row r="12" spans="1:15" ht="27.75" customHeight="1">
      <c r="A12" s="197"/>
      <c r="B12" s="191"/>
      <c r="C12" s="126"/>
      <c r="D12" s="73"/>
      <c r="E12" s="73"/>
      <c r="F12" s="73"/>
      <c r="G12" s="74"/>
      <c r="H12" s="73"/>
      <c r="I12" s="73"/>
      <c r="J12" s="73"/>
      <c r="K12" s="73"/>
      <c r="L12" s="196"/>
      <c r="M12" s="196"/>
      <c r="N12" s="196"/>
      <c r="O12" s="196"/>
    </row>
    <row r="13" spans="1:14" ht="12.75">
      <c r="A13" s="70"/>
      <c r="B13" s="70"/>
      <c r="C13" s="100"/>
      <c r="D13" s="70"/>
      <c r="E13" s="70"/>
      <c r="F13" s="70"/>
      <c r="G13" s="70"/>
      <c r="H13" s="70"/>
      <c r="I13" s="100"/>
      <c r="J13" s="70"/>
      <c r="K13" s="70"/>
      <c r="L13" s="70"/>
      <c r="M13" s="70"/>
      <c r="N13" s="70"/>
    </row>
    <row r="14" spans="1:14" s="2" customFormat="1" ht="20.25" customHeight="1" thickBot="1">
      <c r="A14" s="27"/>
      <c r="B14" s="28"/>
      <c r="C14" s="28"/>
      <c r="D14" s="28"/>
      <c r="E14" s="28"/>
      <c r="F14" s="28"/>
      <c r="G14" s="29"/>
      <c r="H14" s="27"/>
      <c r="I14" s="27"/>
      <c r="J14" s="27"/>
      <c r="K14" s="11"/>
      <c r="L14" s="11"/>
      <c r="M14" s="11"/>
      <c r="N14" s="11"/>
    </row>
    <row r="15" spans="1:14" s="2" customFormat="1" ht="38.25" customHeight="1" thickBot="1">
      <c r="A15" s="30" t="s">
        <v>2</v>
      </c>
      <c r="B15" s="31" t="s">
        <v>3</v>
      </c>
      <c r="C15" s="31" t="s">
        <v>86</v>
      </c>
      <c r="D15" s="32" t="s">
        <v>4</v>
      </c>
      <c r="E15" s="31" t="s">
        <v>5</v>
      </c>
      <c r="F15" s="31" t="s">
        <v>6</v>
      </c>
      <c r="G15" s="33" t="s">
        <v>67</v>
      </c>
      <c r="H15" s="107" t="s">
        <v>70</v>
      </c>
      <c r="I15" s="31" t="s">
        <v>7</v>
      </c>
      <c r="J15" s="34" t="s">
        <v>8</v>
      </c>
      <c r="K15" s="35" t="s">
        <v>9</v>
      </c>
      <c r="L15" s="36" t="s">
        <v>10</v>
      </c>
      <c r="M15" s="36" t="s">
        <v>11</v>
      </c>
      <c r="N15" s="37" t="s">
        <v>12</v>
      </c>
    </row>
    <row r="16" spans="1:15" ht="34.5" customHeight="1" thickBot="1">
      <c r="A16" s="97">
        <v>1</v>
      </c>
      <c r="B16" s="95" t="s">
        <v>20</v>
      </c>
      <c r="C16" s="132"/>
      <c r="D16" s="102"/>
      <c r="E16" s="103"/>
      <c r="F16" s="133" t="s">
        <v>56</v>
      </c>
      <c r="G16" s="101" t="s">
        <v>41</v>
      </c>
      <c r="H16" s="147" t="s">
        <v>101</v>
      </c>
      <c r="I16" s="136" t="s">
        <v>1</v>
      </c>
      <c r="J16" s="134">
        <v>1105000</v>
      </c>
      <c r="K16" s="104"/>
      <c r="L16" s="105">
        <f>J16*K16</f>
        <v>0</v>
      </c>
      <c r="M16" s="105">
        <f>L16*O16</f>
        <v>0</v>
      </c>
      <c r="N16" s="106">
        <f>SUM(L16,M16)</f>
        <v>0</v>
      </c>
      <c r="O16" s="123">
        <v>0.1</v>
      </c>
    </row>
    <row r="17" spans="1:15" ht="34.5" customHeight="1" thickBot="1">
      <c r="A17" s="96">
        <v>2</v>
      </c>
      <c r="B17" s="94" t="s">
        <v>21</v>
      </c>
      <c r="C17" s="128"/>
      <c r="D17" s="66"/>
      <c r="E17" s="67"/>
      <c r="F17" s="93" t="s">
        <v>57</v>
      </c>
      <c r="G17" s="94" t="s">
        <v>42</v>
      </c>
      <c r="H17" s="94" t="s">
        <v>13</v>
      </c>
      <c r="I17" s="94" t="s">
        <v>71</v>
      </c>
      <c r="J17" s="69">
        <v>315</v>
      </c>
      <c r="K17" s="108"/>
      <c r="L17" s="92">
        <f>J17*K17</f>
        <v>0</v>
      </c>
      <c r="M17" s="92">
        <f>L17*O17</f>
        <v>0</v>
      </c>
      <c r="N17" s="109">
        <f>SUM(L17,M17)</f>
        <v>0</v>
      </c>
      <c r="O17" s="123">
        <v>0.1</v>
      </c>
    </row>
    <row r="18" spans="1:15" ht="34.5" customHeight="1" thickBot="1">
      <c r="A18" s="38">
        <v>3</v>
      </c>
      <c r="B18" s="39" t="s">
        <v>22</v>
      </c>
      <c r="C18" s="127"/>
      <c r="D18" s="40"/>
      <c r="E18" s="41"/>
      <c r="F18" s="110" t="s">
        <v>58</v>
      </c>
      <c r="G18" s="39" t="s">
        <v>42</v>
      </c>
      <c r="H18" s="39" t="s">
        <v>15</v>
      </c>
      <c r="I18" s="39" t="s">
        <v>71</v>
      </c>
      <c r="J18" s="61">
        <v>1083600</v>
      </c>
      <c r="K18" s="77"/>
      <c r="L18" s="78">
        <f>J18*K18</f>
        <v>0</v>
      </c>
      <c r="M18" s="78">
        <f>L18*O18</f>
        <v>0</v>
      </c>
      <c r="N18" s="79">
        <f>SUM(L18,M18)</f>
        <v>0</v>
      </c>
      <c r="O18" s="123">
        <v>0.1</v>
      </c>
    </row>
    <row r="19" spans="1:15" ht="34.5" customHeight="1" thickBot="1">
      <c r="A19" s="38">
        <v>4</v>
      </c>
      <c r="B19" s="39" t="s">
        <v>23</v>
      </c>
      <c r="C19" s="127"/>
      <c r="D19" s="40"/>
      <c r="E19" s="41"/>
      <c r="F19" s="44" t="s">
        <v>59</v>
      </c>
      <c r="G19" s="39" t="s">
        <v>43</v>
      </c>
      <c r="H19" s="39" t="s">
        <v>13</v>
      </c>
      <c r="I19" s="39" t="s">
        <v>71</v>
      </c>
      <c r="J19" s="61">
        <v>510</v>
      </c>
      <c r="K19" s="77"/>
      <c r="L19" s="78">
        <f>J19*K19</f>
        <v>0</v>
      </c>
      <c r="M19" s="78">
        <f>L19*O19</f>
        <v>0</v>
      </c>
      <c r="N19" s="79">
        <f>SUM(L19,M19)</f>
        <v>0</v>
      </c>
      <c r="O19" s="123">
        <v>0.1</v>
      </c>
    </row>
    <row r="20" spans="1:15" ht="34.5" customHeight="1">
      <c r="A20" s="166">
        <v>5</v>
      </c>
      <c r="B20" s="163" t="s">
        <v>24</v>
      </c>
      <c r="C20" s="129"/>
      <c r="D20" s="46"/>
      <c r="E20" s="46"/>
      <c r="F20" s="161" t="s">
        <v>60</v>
      </c>
      <c r="G20" s="64" t="s">
        <v>44</v>
      </c>
      <c r="H20" s="111" t="s">
        <v>13</v>
      </c>
      <c r="I20" s="111" t="s">
        <v>71</v>
      </c>
      <c r="J20" s="55">
        <v>5592</v>
      </c>
      <c r="K20" s="80"/>
      <c r="L20" s="81">
        <f>J20*K20</f>
        <v>0</v>
      </c>
      <c r="M20" s="158"/>
      <c r="N20" s="159"/>
      <c r="O20" s="123">
        <v>0.1</v>
      </c>
    </row>
    <row r="21" spans="1:15" ht="34.5" customHeight="1">
      <c r="A21" s="167"/>
      <c r="B21" s="164"/>
      <c r="C21" s="131"/>
      <c r="D21" s="50"/>
      <c r="E21" s="50"/>
      <c r="F21" s="162"/>
      <c r="G21" s="56" t="s">
        <v>42</v>
      </c>
      <c r="H21" s="51" t="s">
        <v>13</v>
      </c>
      <c r="I21" s="51" t="s">
        <v>71</v>
      </c>
      <c r="J21" s="52">
        <v>5624</v>
      </c>
      <c r="K21" s="82"/>
      <c r="L21" s="83">
        <f>J21*K21</f>
        <v>0</v>
      </c>
      <c r="M21" s="154"/>
      <c r="N21" s="155"/>
      <c r="O21" s="123">
        <v>0.1</v>
      </c>
    </row>
    <row r="22" spans="1:15" ht="34.5" customHeight="1" thickBot="1">
      <c r="A22" s="168"/>
      <c r="B22" s="165"/>
      <c r="C22" s="151" t="s">
        <v>0</v>
      </c>
      <c r="D22" s="152"/>
      <c r="E22" s="152"/>
      <c r="F22" s="152"/>
      <c r="G22" s="152"/>
      <c r="H22" s="152"/>
      <c r="I22" s="152"/>
      <c r="J22" s="152"/>
      <c r="K22" s="153"/>
      <c r="L22" s="84">
        <f>L20+L21</f>
        <v>0</v>
      </c>
      <c r="M22" s="85">
        <f>L22*O22</f>
        <v>0</v>
      </c>
      <c r="N22" s="86">
        <f>SUM(L22,M22)</f>
        <v>0</v>
      </c>
      <c r="O22" s="123">
        <v>0.1</v>
      </c>
    </row>
    <row r="23" spans="1:15" ht="39" customHeight="1" thickBot="1">
      <c r="A23" s="38">
        <v>6</v>
      </c>
      <c r="B23" s="39" t="s">
        <v>25</v>
      </c>
      <c r="C23" s="127"/>
      <c r="D23" s="58"/>
      <c r="E23" s="59"/>
      <c r="F23" s="44" t="s">
        <v>72</v>
      </c>
      <c r="G23" s="39" t="s">
        <v>45</v>
      </c>
      <c r="H23" s="39" t="s">
        <v>13</v>
      </c>
      <c r="I23" s="39" t="s">
        <v>71</v>
      </c>
      <c r="J23" s="61">
        <v>3350</v>
      </c>
      <c r="K23" s="89"/>
      <c r="L23" s="78">
        <f>J23*K23</f>
        <v>0</v>
      </c>
      <c r="M23" s="78">
        <f>L23*O23</f>
        <v>0</v>
      </c>
      <c r="N23" s="79">
        <f>SUM(L23,M23)</f>
        <v>0</v>
      </c>
      <c r="O23" s="123">
        <v>0.1</v>
      </c>
    </row>
    <row r="24" spans="1:15" ht="34.5" customHeight="1" thickBot="1">
      <c r="A24" s="38">
        <v>7</v>
      </c>
      <c r="B24" s="39" t="s">
        <v>26</v>
      </c>
      <c r="C24" s="127"/>
      <c r="D24" s="58"/>
      <c r="E24" s="59"/>
      <c r="F24" s="44" t="s">
        <v>61</v>
      </c>
      <c r="G24" s="39" t="s">
        <v>44</v>
      </c>
      <c r="H24" s="39" t="s">
        <v>13</v>
      </c>
      <c r="I24" s="39" t="s">
        <v>71</v>
      </c>
      <c r="J24" s="61">
        <v>12750</v>
      </c>
      <c r="K24" s="89"/>
      <c r="L24" s="78">
        <f>J24*K24</f>
        <v>0</v>
      </c>
      <c r="M24" s="78">
        <f>L24*O24</f>
        <v>0</v>
      </c>
      <c r="N24" s="79">
        <f>SUM(L24,M24)</f>
        <v>0</v>
      </c>
      <c r="O24" s="123">
        <v>0.1</v>
      </c>
    </row>
    <row r="25" spans="1:15" ht="34.5" customHeight="1">
      <c r="A25" s="167">
        <v>8</v>
      </c>
      <c r="B25" s="164" t="s">
        <v>27</v>
      </c>
      <c r="C25" s="128"/>
      <c r="D25" s="112"/>
      <c r="E25" s="113"/>
      <c r="F25" s="160" t="s">
        <v>60</v>
      </c>
      <c r="G25" s="48" t="s">
        <v>44</v>
      </c>
      <c r="H25" s="49" t="s">
        <v>13</v>
      </c>
      <c r="I25" s="94" t="s">
        <v>71</v>
      </c>
      <c r="J25" s="114">
        <v>741</v>
      </c>
      <c r="K25" s="115"/>
      <c r="L25" s="92">
        <f>J25*K25</f>
        <v>0</v>
      </c>
      <c r="M25" s="154"/>
      <c r="N25" s="155"/>
      <c r="O25" s="123">
        <v>0.1</v>
      </c>
    </row>
    <row r="26" spans="1:15" ht="34.5" customHeight="1">
      <c r="A26" s="167"/>
      <c r="B26" s="164"/>
      <c r="C26" s="131"/>
      <c r="D26" s="60"/>
      <c r="E26" s="60"/>
      <c r="F26" s="162"/>
      <c r="G26" s="56" t="s">
        <v>46</v>
      </c>
      <c r="H26" s="51" t="s">
        <v>13</v>
      </c>
      <c r="I26" s="68" t="s">
        <v>71</v>
      </c>
      <c r="J26" s="52">
        <v>375</v>
      </c>
      <c r="K26" s="90"/>
      <c r="L26" s="83">
        <f>J26*K26</f>
        <v>0</v>
      </c>
      <c r="M26" s="156"/>
      <c r="N26" s="157"/>
      <c r="O26" s="123">
        <v>0.1</v>
      </c>
    </row>
    <row r="27" spans="1:15" ht="34.5" customHeight="1" thickBot="1">
      <c r="A27" s="168"/>
      <c r="B27" s="165"/>
      <c r="C27" s="148" t="s">
        <v>0</v>
      </c>
      <c r="D27" s="149"/>
      <c r="E27" s="149"/>
      <c r="F27" s="149"/>
      <c r="G27" s="149"/>
      <c r="H27" s="149"/>
      <c r="I27" s="149"/>
      <c r="J27" s="149"/>
      <c r="K27" s="150"/>
      <c r="L27" s="84">
        <f>L25+L26</f>
        <v>0</v>
      </c>
      <c r="M27" s="84">
        <f>L27*O27</f>
        <v>0</v>
      </c>
      <c r="N27" s="86">
        <f>SUM(L27,M27)</f>
        <v>0</v>
      </c>
      <c r="O27" s="123">
        <v>0.1</v>
      </c>
    </row>
    <row r="28" spans="1:15" ht="34.5" customHeight="1" thickBot="1">
      <c r="A28" s="38">
        <v>9</v>
      </c>
      <c r="B28" s="39" t="s">
        <v>28</v>
      </c>
      <c r="C28" s="127"/>
      <c r="D28" s="58"/>
      <c r="E28" s="59"/>
      <c r="F28" s="44" t="s">
        <v>62</v>
      </c>
      <c r="G28" s="53" t="s">
        <v>75</v>
      </c>
      <c r="H28" s="39" t="s">
        <v>76</v>
      </c>
      <c r="I28" s="39" t="s">
        <v>1</v>
      </c>
      <c r="J28" s="61">
        <v>63750000</v>
      </c>
      <c r="K28" s="138"/>
      <c r="L28" s="139">
        <f>J28*K28</f>
        <v>0</v>
      </c>
      <c r="M28" s="139">
        <f>L28*O28</f>
        <v>0</v>
      </c>
      <c r="N28" s="140">
        <f>SUM(L28,M28)</f>
        <v>0</v>
      </c>
      <c r="O28" s="123">
        <v>0.1</v>
      </c>
    </row>
    <row r="29" spans="1:15" ht="34.5" customHeight="1" thickBot="1">
      <c r="A29" s="96">
        <v>10</v>
      </c>
      <c r="B29" s="94" t="s">
        <v>29</v>
      </c>
      <c r="C29" s="128"/>
      <c r="D29" s="112"/>
      <c r="E29" s="113"/>
      <c r="F29" s="93" t="s">
        <v>58</v>
      </c>
      <c r="G29" s="94" t="s">
        <v>47</v>
      </c>
      <c r="H29" s="135" t="s">
        <v>76</v>
      </c>
      <c r="I29" s="94" t="s">
        <v>71</v>
      </c>
      <c r="J29" s="69">
        <v>16290</v>
      </c>
      <c r="K29" s="115"/>
      <c r="L29" s="92">
        <f>J29*K29</f>
        <v>0</v>
      </c>
      <c r="M29" s="92">
        <f>L29*O29</f>
        <v>0</v>
      </c>
      <c r="N29" s="109">
        <f>SUM(L29,M29)</f>
        <v>0</v>
      </c>
      <c r="O29" s="123">
        <v>0.1</v>
      </c>
    </row>
    <row r="30" spans="1:15" ht="34.5" customHeight="1">
      <c r="A30" s="166">
        <v>11</v>
      </c>
      <c r="B30" s="163" t="s">
        <v>30</v>
      </c>
      <c r="C30" s="130"/>
      <c r="D30" s="45"/>
      <c r="E30" s="46"/>
      <c r="F30" s="161" t="s">
        <v>58</v>
      </c>
      <c r="G30" s="64" t="s">
        <v>48</v>
      </c>
      <c r="H30" s="111" t="s">
        <v>76</v>
      </c>
      <c r="I30" s="111" t="s">
        <v>71</v>
      </c>
      <c r="J30" s="55">
        <v>810</v>
      </c>
      <c r="K30" s="80"/>
      <c r="L30" s="81">
        <f>J30*K30</f>
        <v>0</v>
      </c>
      <c r="M30" s="158"/>
      <c r="N30" s="159"/>
      <c r="O30" s="123">
        <v>0.1</v>
      </c>
    </row>
    <row r="31" spans="1:15" ht="34.5" customHeight="1">
      <c r="A31" s="167"/>
      <c r="B31" s="164"/>
      <c r="C31" s="131"/>
      <c r="D31" s="50"/>
      <c r="E31" s="50"/>
      <c r="F31" s="160"/>
      <c r="G31" s="56" t="s">
        <v>44</v>
      </c>
      <c r="H31" s="51" t="s">
        <v>76</v>
      </c>
      <c r="I31" s="51" t="s">
        <v>71</v>
      </c>
      <c r="J31" s="52">
        <v>360</v>
      </c>
      <c r="K31" s="82"/>
      <c r="L31" s="83">
        <f>J31*K31</f>
        <v>0</v>
      </c>
      <c r="M31" s="154"/>
      <c r="N31" s="155"/>
      <c r="O31" s="123">
        <v>0.1</v>
      </c>
    </row>
    <row r="32" spans="1:15" ht="34.5" customHeight="1">
      <c r="A32" s="167"/>
      <c r="B32" s="164"/>
      <c r="C32" s="131"/>
      <c r="D32" s="50"/>
      <c r="E32" s="50"/>
      <c r="F32" s="162"/>
      <c r="G32" s="56" t="s">
        <v>49</v>
      </c>
      <c r="H32" s="51" t="s">
        <v>76</v>
      </c>
      <c r="I32" s="51" t="s">
        <v>71</v>
      </c>
      <c r="J32" s="52">
        <v>7080</v>
      </c>
      <c r="K32" s="82"/>
      <c r="L32" s="83">
        <f>J32*K32</f>
        <v>0</v>
      </c>
      <c r="M32" s="156"/>
      <c r="N32" s="157"/>
      <c r="O32" s="123">
        <v>0.1</v>
      </c>
    </row>
    <row r="33" spans="1:15" ht="34.5" customHeight="1" thickBot="1">
      <c r="A33" s="168"/>
      <c r="B33" s="165"/>
      <c r="C33" s="151" t="s">
        <v>0</v>
      </c>
      <c r="D33" s="152"/>
      <c r="E33" s="152"/>
      <c r="F33" s="152"/>
      <c r="G33" s="152"/>
      <c r="H33" s="152"/>
      <c r="I33" s="152"/>
      <c r="J33" s="152"/>
      <c r="K33" s="153"/>
      <c r="L33" s="84">
        <f>L30+L31+L32</f>
        <v>0</v>
      </c>
      <c r="M33" s="84">
        <f>L33*O33</f>
        <v>0</v>
      </c>
      <c r="N33" s="86">
        <f>SUM(L33,M33)</f>
        <v>0</v>
      </c>
      <c r="O33" s="123">
        <v>0.1</v>
      </c>
    </row>
    <row r="34" spans="1:15" ht="34.5" customHeight="1">
      <c r="A34" s="167">
        <v>12</v>
      </c>
      <c r="B34" s="164" t="s">
        <v>31</v>
      </c>
      <c r="C34" s="128"/>
      <c r="D34" s="66"/>
      <c r="E34" s="67"/>
      <c r="F34" s="160" t="s">
        <v>63</v>
      </c>
      <c r="G34" s="48" t="s">
        <v>50</v>
      </c>
      <c r="H34" s="49" t="s">
        <v>76</v>
      </c>
      <c r="I34" s="94" t="s">
        <v>71</v>
      </c>
      <c r="J34" s="114">
        <v>1624</v>
      </c>
      <c r="K34" s="108"/>
      <c r="L34" s="119">
        <f>J34*K34</f>
        <v>0</v>
      </c>
      <c r="M34" s="154"/>
      <c r="N34" s="155"/>
      <c r="O34" s="123">
        <v>0.1</v>
      </c>
    </row>
    <row r="35" spans="1:15" ht="34.5" customHeight="1">
      <c r="A35" s="167"/>
      <c r="B35" s="164"/>
      <c r="C35" s="131"/>
      <c r="D35" s="50"/>
      <c r="E35" s="50"/>
      <c r="F35" s="160"/>
      <c r="G35" s="56" t="s">
        <v>48</v>
      </c>
      <c r="H35" s="51" t="s">
        <v>76</v>
      </c>
      <c r="I35" s="51" t="s">
        <v>71</v>
      </c>
      <c r="J35" s="52">
        <v>1316</v>
      </c>
      <c r="K35" s="82"/>
      <c r="L35" s="92">
        <f>J35*K35</f>
        <v>0</v>
      </c>
      <c r="M35" s="154"/>
      <c r="N35" s="155"/>
      <c r="O35" s="123">
        <v>0.1</v>
      </c>
    </row>
    <row r="36" spans="1:15" ht="34.5" customHeight="1">
      <c r="A36" s="167"/>
      <c r="B36" s="164"/>
      <c r="C36" s="131"/>
      <c r="D36" s="67"/>
      <c r="E36" s="67"/>
      <c r="F36" s="160"/>
      <c r="G36" s="116" t="s">
        <v>52</v>
      </c>
      <c r="H36" s="68" t="s">
        <v>76</v>
      </c>
      <c r="I36" s="94" t="s">
        <v>71</v>
      </c>
      <c r="J36" s="42">
        <v>23380</v>
      </c>
      <c r="K36" s="108"/>
      <c r="L36" s="83">
        <f>J36*K36</f>
        <v>0</v>
      </c>
      <c r="M36" s="156"/>
      <c r="N36" s="157"/>
      <c r="O36" s="123">
        <v>0.1</v>
      </c>
    </row>
    <row r="37" spans="1:15" ht="34.5" customHeight="1" thickBot="1">
      <c r="A37" s="167"/>
      <c r="B37" s="164"/>
      <c r="C37" s="151" t="s">
        <v>0</v>
      </c>
      <c r="D37" s="152"/>
      <c r="E37" s="152"/>
      <c r="F37" s="152"/>
      <c r="G37" s="152"/>
      <c r="H37" s="152"/>
      <c r="I37" s="152"/>
      <c r="J37" s="152"/>
      <c r="K37" s="153"/>
      <c r="L37" s="117">
        <f>L34+L35+L36</f>
        <v>0</v>
      </c>
      <c r="M37" s="117">
        <f>L37*O37</f>
        <v>0</v>
      </c>
      <c r="N37" s="118">
        <f>SUM(L37,M37)</f>
        <v>0</v>
      </c>
      <c r="O37" s="123">
        <v>0.1</v>
      </c>
    </row>
    <row r="38" spans="1:15" ht="34.5" customHeight="1" thickBot="1">
      <c r="A38" s="38">
        <v>13</v>
      </c>
      <c r="B38" s="39" t="s">
        <v>32</v>
      </c>
      <c r="C38" s="127"/>
      <c r="D38" s="40"/>
      <c r="E38" s="41"/>
      <c r="F38" s="44" t="s">
        <v>58</v>
      </c>
      <c r="G38" s="39" t="s">
        <v>47</v>
      </c>
      <c r="H38" s="39" t="s">
        <v>76</v>
      </c>
      <c r="I38" s="39" t="s">
        <v>71</v>
      </c>
      <c r="J38" s="120">
        <v>42490</v>
      </c>
      <c r="K38" s="77"/>
      <c r="L38" s="78">
        <f aca="true" t="shared" si="0" ref="L38:L43">J38*K38</f>
        <v>0</v>
      </c>
      <c r="M38" s="78">
        <f>L38*O38</f>
        <v>0</v>
      </c>
      <c r="N38" s="79">
        <f>SUM(L38,M38)</f>
        <v>0</v>
      </c>
      <c r="O38" s="123">
        <v>0.1</v>
      </c>
    </row>
    <row r="39" spans="1:15" ht="34.5" customHeight="1" thickBot="1">
      <c r="A39" s="96">
        <v>14</v>
      </c>
      <c r="B39" s="94" t="s">
        <v>33</v>
      </c>
      <c r="C39" s="128"/>
      <c r="D39" s="66"/>
      <c r="E39" s="67"/>
      <c r="F39" s="47" t="s">
        <v>63</v>
      </c>
      <c r="G39" s="43" t="s">
        <v>53</v>
      </c>
      <c r="H39" s="135" t="s">
        <v>76</v>
      </c>
      <c r="I39" s="94" t="s">
        <v>71</v>
      </c>
      <c r="J39" s="69">
        <v>92064</v>
      </c>
      <c r="K39" s="108"/>
      <c r="L39" s="92">
        <f t="shared" si="0"/>
        <v>0</v>
      </c>
      <c r="M39" s="92">
        <f>L39*O39</f>
        <v>0</v>
      </c>
      <c r="N39" s="109">
        <f>SUM(L39,M39)</f>
        <v>0</v>
      </c>
      <c r="O39" s="123">
        <v>0.1</v>
      </c>
    </row>
    <row r="40" spans="1:15" ht="34.5" customHeight="1" thickBot="1">
      <c r="A40" s="38">
        <v>15</v>
      </c>
      <c r="B40" s="39" t="s">
        <v>34</v>
      </c>
      <c r="C40" s="127"/>
      <c r="D40" s="40"/>
      <c r="E40" s="41"/>
      <c r="F40" s="44" t="s">
        <v>51</v>
      </c>
      <c r="G40" s="62" t="s">
        <v>43</v>
      </c>
      <c r="H40" s="63" t="s">
        <v>13</v>
      </c>
      <c r="I40" s="39" t="s">
        <v>71</v>
      </c>
      <c r="J40" s="61">
        <v>16300</v>
      </c>
      <c r="K40" s="77"/>
      <c r="L40" s="78">
        <f t="shared" si="0"/>
        <v>0</v>
      </c>
      <c r="M40" s="78">
        <f>L40*O40</f>
        <v>0</v>
      </c>
      <c r="N40" s="79">
        <f>SUM(L40,M40)</f>
        <v>0</v>
      </c>
      <c r="O40" s="123">
        <v>0.1</v>
      </c>
    </row>
    <row r="41" spans="1:15" ht="34.5" customHeight="1" thickBot="1">
      <c r="A41" s="96">
        <v>16</v>
      </c>
      <c r="B41" s="94" t="s">
        <v>35</v>
      </c>
      <c r="C41" s="128"/>
      <c r="D41" s="66"/>
      <c r="E41" s="67"/>
      <c r="F41" s="93" t="s">
        <v>64</v>
      </c>
      <c r="G41" s="94" t="s">
        <v>74</v>
      </c>
      <c r="H41" s="94" t="s">
        <v>13</v>
      </c>
      <c r="I41" s="94" t="s">
        <v>1</v>
      </c>
      <c r="J41" s="69">
        <v>7511</v>
      </c>
      <c r="K41" s="108"/>
      <c r="L41" s="92">
        <f t="shared" si="0"/>
        <v>0</v>
      </c>
      <c r="M41" s="92">
        <f>L41*O41</f>
        <v>0</v>
      </c>
      <c r="N41" s="109">
        <f>SUM(L41,M41)</f>
        <v>0</v>
      </c>
      <c r="O41" s="123">
        <v>0.1</v>
      </c>
    </row>
    <row r="42" spans="1:15" ht="34.5" customHeight="1">
      <c r="A42" s="166">
        <v>17</v>
      </c>
      <c r="B42" s="163" t="s">
        <v>36</v>
      </c>
      <c r="C42" s="129"/>
      <c r="D42" s="54"/>
      <c r="E42" s="54"/>
      <c r="F42" s="121" t="s">
        <v>65</v>
      </c>
      <c r="G42" s="111" t="s">
        <v>48</v>
      </c>
      <c r="H42" s="111" t="s">
        <v>13</v>
      </c>
      <c r="I42" s="111" t="s">
        <v>71</v>
      </c>
      <c r="J42" s="122">
        <v>4960</v>
      </c>
      <c r="K42" s="87"/>
      <c r="L42" s="88">
        <f t="shared" si="0"/>
        <v>0</v>
      </c>
      <c r="M42" s="158"/>
      <c r="N42" s="159"/>
      <c r="O42" s="123">
        <v>0.1</v>
      </c>
    </row>
    <row r="43" spans="1:15" ht="48" customHeight="1">
      <c r="A43" s="167"/>
      <c r="B43" s="164"/>
      <c r="C43" s="131"/>
      <c r="D43" s="66"/>
      <c r="E43" s="67"/>
      <c r="F43" s="65" t="s">
        <v>73</v>
      </c>
      <c r="G43" s="51" t="s">
        <v>52</v>
      </c>
      <c r="H43" s="56" t="s">
        <v>90</v>
      </c>
      <c r="I43" s="94" t="s">
        <v>71</v>
      </c>
      <c r="J43" s="57">
        <v>18416</v>
      </c>
      <c r="K43" s="91"/>
      <c r="L43" s="92">
        <f t="shared" si="0"/>
        <v>0</v>
      </c>
      <c r="M43" s="154"/>
      <c r="N43" s="155"/>
      <c r="O43" s="123">
        <v>0.1</v>
      </c>
    </row>
    <row r="44" spans="1:15" ht="34.5" customHeight="1" thickBot="1">
      <c r="A44" s="168"/>
      <c r="B44" s="165"/>
      <c r="C44" s="151" t="s">
        <v>0</v>
      </c>
      <c r="D44" s="152"/>
      <c r="E44" s="152"/>
      <c r="F44" s="152"/>
      <c r="G44" s="152"/>
      <c r="H44" s="152"/>
      <c r="I44" s="152"/>
      <c r="J44" s="152"/>
      <c r="K44" s="153"/>
      <c r="L44" s="85">
        <f>L42+L43</f>
        <v>0</v>
      </c>
      <c r="M44" s="85">
        <f>L44*O44</f>
        <v>0</v>
      </c>
      <c r="N44" s="86">
        <f>SUM(L44,M44)</f>
        <v>0</v>
      </c>
      <c r="O44" s="123">
        <v>0.1</v>
      </c>
    </row>
    <row r="45" spans="1:15" ht="34.5" customHeight="1" thickBot="1">
      <c r="A45" s="96">
        <v>18</v>
      </c>
      <c r="B45" s="94" t="s">
        <v>37</v>
      </c>
      <c r="C45" s="128"/>
      <c r="D45" s="66"/>
      <c r="E45" s="67"/>
      <c r="F45" s="93" t="s">
        <v>57</v>
      </c>
      <c r="G45" s="94" t="s">
        <v>44</v>
      </c>
      <c r="H45" s="94" t="s">
        <v>13</v>
      </c>
      <c r="I45" s="94" t="s">
        <v>71</v>
      </c>
      <c r="J45" s="69">
        <v>4108</v>
      </c>
      <c r="K45" s="108"/>
      <c r="L45" s="92">
        <f>J45*K45</f>
        <v>0</v>
      </c>
      <c r="M45" s="92">
        <f>L45*O45</f>
        <v>0</v>
      </c>
      <c r="N45" s="109">
        <f>SUM(L45,M45)</f>
        <v>0</v>
      </c>
      <c r="O45" s="123">
        <v>0.1</v>
      </c>
    </row>
    <row r="46" spans="1:15" ht="43.5" customHeight="1" thickBot="1">
      <c r="A46" s="38">
        <v>19</v>
      </c>
      <c r="B46" s="39" t="s">
        <v>38</v>
      </c>
      <c r="C46" s="127"/>
      <c r="D46" s="40"/>
      <c r="E46" s="41"/>
      <c r="F46" s="44" t="s">
        <v>66</v>
      </c>
      <c r="G46" s="39" t="s">
        <v>54</v>
      </c>
      <c r="H46" s="39" t="s">
        <v>14</v>
      </c>
      <c r="I46" s="39" t="s">
        <v>71</v>
      </c>
      <c r="J46" s="61">
        <v>5864</v>
      </c>
      <c r="K46" s="77"/>
      <c r="L46" s="78">
        <f>J46*K46</f>
        <v>0</v>
      </c>
      <c r="M46" s="78">
        <f>L46*O46</f>
        <v>0</v>
      </c>
      <c r="N46" s="79">
        <f>SUM(L46,M46)</f>
        <v>0</v>
      </c>
      <c r="O46" s="123">
        <v>0.1</v>
      </c>
    </row>
    <row r="47" spans="1:15" ht="40.5" customHeight="1" thickBot="1">
      <c r="A47" s="96">
        <v>20</v>
      </c>
      <c r="B47" s="94" t="s">
        <v>39</v>
      </c>
      <c r="C47" s="128"/>
      <c r="D47" s="66"/>
      <c r="E47" s="67"/>
      <c r="F47" s="93" t="s">
        <v>66</v>
      </c>
      <c r="G47" s="94" t="s">
        <v>52</v>
      </c>
      <c r="H47" s="94" t="s">
        <v>14</v>
      </c>
      <c r="I47" s="94" t="s">
        <v>71</v>
      </c>
      <c r="J47" s="69">
        <v>567</v>
      </c>
      <c r="K47" s="108"/>
      <c r="L47" s="92">
        <f>J47*K47</f>
        <v>0</v>
      </c>
      <c r="M47" s="92">
        <f>L47*O47</f>
        <v>0</v>
      </c>
      <c r="N47" s="109">
        <f>SUM(L47,M47)</f>
        <v>0</v>
      </c>
      <c r="O47" s="123">
        <v>0.1</v>
      </c>
    </row>
    <row r="48" spans="1:15" ht="34.5" customHeight="1" thickBot="1">
      <c r="A48" s="38">
        <v>21</v>
      </c>
      <c r="B48" s="39" t="s">
        <v>40</v>
      </c>
      <c r="C48" s="127"/>
      <c r="D48" s="40"/>
      <c r="E48" s="41"/>
      <c r="F48" s="44" t="s">
        <v>60</v>
      </c>
      <c r="G48" s="53" t="s">
        <v>55</v>
      </c>
      <c r="H48" s="39" t="s">
        <v>13</v>
      </c>
      <c r="I48" s="39" t="s">
        <v>1</v>
      </c>
      <c r="J48" s="61">
        <v>510000</v>
      </c>
      <c r="K48" s="77"/>
      <c r="L48" s="78">
        <f>J48*K48</f>
        <v>0</v>
      </c>
      <c r="M48" s="78">
        <f>L48*O48</f>
        <v>0</v>
      </c>
      <c r="N48" s="79">
        <f>SUM(L48,M48)</f>
        <v>0</v>
      </c>
      <c r="O48" s="123">
        <v>0.1</v>
      </c>
    </row>
    <row r="49" spans="1:14" ht="30" customHeight="1" thickBot="1">
      <c r="A49" s="185" t="s">
        <v>16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7"/>
      <c r="M49" s="169">
        <f>L16+L17+L18+L19+L22+L23+L24+L27+L29+L33+L37+L38+L39+L40+L41+L44+L45+L46+L47+L48</f>
        <v>0</v>
      </c>
      <c r="N49" s="170"/>
    </row>
    <row r="50" spans="1:14" ht="30" customHeight="1" thickBot="1">
      <c r="A50" s="175" t="s">
        <v>11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7"/>
      <c r="M50" s="181">
        <f>M16+M17+M18+M19+M22+M23+M24+M27+M28+M29+M33+M37+M38+M39+M40+M41+M44+M45+M46+M47+M48</f>
        <v>0</v>
      </c>
      <c r="N50" s="182"/>
    </row>
    <row r="51" spans="1:14" ht="30" customHeight="1" thickBot="1">
      <c r="A51" s="178" t="s">
        <v>17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80"/>
      <c r="M51" s="183">
        <f>N16+N17+N18+N19+N22+N23+N24+N27+N28+N29+N33+N37+N38+N39+N40+N41+N44+N45+N46+N47+N48</f>
        <v>0</v>
      </c>
      <c r="N51" s="184"/>
    </row>
    <row r="52" spans="1:14" ht="1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125"/>
    </row>
    <row r="53" spans="1:14" ht="30" customHeight="1">
      <c r="A53" s="188" t="s">
        <v>91</v>
      </c>
      <c r="B53" s="188"/>
      <c r="C53" s="188"/>
      <c r="D53" s="188"/>
      <c r="E53" s="188"/>
      <c r="F53" s="124"/>
      <c r="G53" s="124"/>
      <c r="H53" s="124"/>
      <c r="I53" s="124"/>
      <c r="J53" s="124"/>
      <c r="K53" s="124"/>
      <c r="L53" s="124"/>
      <c r="M53" s="125"/>
      <c r="N53" s="125"/>
    </row>
    <row r="54" spans="1:10" ht="12.75">
      <c r="A54" s="5"/>
      <c r="B54" s="3"/>
      <c r="C54" s="3"/>
      <c r="D54" s="3"/>
      <c r="E54" s="3"/>
      <c r="F54" s="3"/>
      <c r="G54" s="23"/>
      <c r="H54" s="7"/>
      <c r="I54" s="7"/>
      <c r="J54" s="8"/>
    </row>
    <row r="55" spans="1:14" s="17" customFormat="1" ht="15.75">
      <c r="A55" s="75" t="s">
        <v>69</v>
      </c>
      <c r="B55" s="75"/>
      <c r="C55" s="75"/>
      <c r="D55" s="76"/>
      <c r="E55" s="75"/>
      <c r="F55" s="13"/>
      <c r="G55" s="24"/>
      <c r="H55" s="14"/>
      <c r="I55" s="14"/>
      <c r="J55" s="15"/>
      <c r="K55" s="16"/>
      <c r="L55" s="16"/>
      <c r="M55" s="16"/>
      <c r="N55" s="16"/>
    </row>
    <row r="56" spans="1:14" s="17" customFormat="1" ht="15.75">
      <c r="A56" s="18"/>
      <c r="B56" s="19"/>
      <c r="C56" s="19"/>
      <c r="D56" s="19"/>
      <c r="E56" s="19"/>
      <c r="F56" s="19"/>
      <c r="G56" s="25"/>
      <c r="H56" s="20"/>
      <c r="I56" s="20"/>
      <c r="J56" s="21"/>
      <c r="K56" s="172" t="s">
        <v>19</v>
      </c>
      <c r="L56" s="172"/>
      <c r="M56" s="172"/>
      <c r="N56" s="172"/>
    </row>
    <row r="57" spans="1:14" s="17" customFormat="1" ht="15.75">
      <c r="A57" s="18"/>
      <c r="B57" s="22"/>
      <c r="C57" s="22"/>
      <c r="D57" s="22"/>
      <c r="E57" s="19"/>
      <c r="F57" s="19"/>
      <c r="G57" s="171" t="s">
        <v>18</v>
      </c>
      <c r="H57" s="171"/>
      <c r="I57" s="98"/>
      <c r="J57" s="21"/>
      <c r="K57" s="173"/>
      <c r="L57" s="173"/>
      <c r="M57" s="173"/>
      <c r="N57" s="173"/>
    </row>
    <row r="58" spans="1:14" s="17" customFormat="1" ht="15.75">
      <c r="A58" s="18"/>
      <c r="B58" s="22"/>
      <c r="C58" s="22"/>
      <c r="D58" s="22"/>
      <c r="E58" s="19"/>
      <c r="F58" s="19"/>
      <c r="G58" s="171"/>
      <c r="H58" s="171"/>
      <c r="I58" s="98"/>
      <c r="J58" s="21"/>
      <c r="K58" s="174"/>
      <c r="L58" s="174"/>
      <c r="M58" s="174"/>
      <c r="N58" s="174"/>
    </row>
    <row r="59" spans="1:14" s="17" customFormat="1" ht="15.75">
      <c r="A59" s="71"/>
      <c r="B59" s="22"/>
      <c r="C59" s="22"/>
      <c r="D59" s="22"/>
      <c r="E59" s="19"/>
      <c r="F59" s="19"/>
      <c r="G59" s="71"/>
      <c r="H59" s="71"/>
      <c r="I59" s="98"/>
      <c r="J59" s="21"/>
      <c r="K59" s="72"/>
      <c r="L59" s="72"/>
      <c r="M59" s="72"/>
      <c r="N59" s="72"/>
    </row>
    <row r="60" spans="1:14" s="17" customFormat="1" ht="15.75">
      <c r="A60" s="71"/>
      <c r="B60" s="22"/>
      <c r="C60" s="22"/>
      <c r="D60" s="22"/>
      <c r="E60" s="19"/>
      <c r="F60" s="19"/>
      <c r="G60" s="71"/>
      <c r="H60" s="71"/>
      <c r="I60" s="98"/>
      <c r="J60" s="21"/>
      <c r="K60" s="72"/>
      <c r="L60" s="72"/>
      <c r="M60" s="72"/>
      <c r="N60" s="72"/>
    </row>
    <row r="61" spans="1:14" s="17" customFormat="1" ht="15.75">
      <c r="A61" s="18"/>
      <c r="B61" s="19"/>
      <c r="C61" s="19"/>
      <c r="D61" s="19"/>
      <c r="E61" s="19"/>
      <c r="F61" s="19"/>
      <c r="G61" s="25"/>
      <c r="H61" s="20"/>
      <c r="I61" s="20"/>
      <c r="J61" s="21"/>
      <c r="K61" s="16"/>
      <c r="L61" s="16"/>
      <c r="M61" s="16"/>
      <c r="N61" s="16"/>
    </row>
    <row r="63" ht="12.75">
      <c r="E63" s="4" t="s">
        <v>68</v>
      </c>
    </row>
  </sheetData>
  <sheetProtection deleteColumns="0" deleteRows="0"/>
  <mergeCells count="48">
    <mergeCell ref="A12:B12"/>
    <mergeCell ref="L12:O12"/>
    <mergeCell ref="F20:F21"/>
    <mergeCell ref="B20:B22"/>
    <mergeCell ref="A20:A22"/>
    <mergeCell ref="M20:N21"/>
    <mergeCell ref="C22:K22"/>
    <mergeCell ref="A1:N2"/>
    <mergeCell ref="A4:N5"/>
    <mergeCell ref="A7:D7"/>
    <mergeCell ref="K7:N7"/>
    <mergeCell ref="A8:D8"/>
    <mergeCell ref="K8:N8"/>
    <mergeCell ref="A9:B9"/>
    <mergeCell ref="L9:N9"/>
    <mergeCell ref="A10:B10"/>
    <mergeCell ref="L10:N10"/>
    <mergeCell ref="A11:B11"/>
    <mergeCell ref="L11:N11"/>
    <mergeCell ref="M49:N49"/>
    <mergeCell ref="G57:H58"/>
    <mergeCell ref="K56:N56"/>
    <mergeCell ref="K57:N58"/>
    <mergeCell ref="A50:L50"/>
    <mergeCell ref="A51:L51"/>
    <mergeCell ref="M50:N50"/>
    <mergeCell ref="M51:N51"/>
    <mergeCell ref="A49:L49"/>
    <mergeCell ref="A53:E53"/>
    <mergeCell ref="B42:B44"/>
    <mergeCell ref="A42:A44"/>
    <mergeCell ref="B25:B27"/>
    <mergeCell ref="A25:A27"/>
    <mergeCell ref="B34:B37"/>
    <mergeCell ref="B30:B33"/>
    <mergeCell ref="A34:A37"/>
    <mergeCell ref="A30:A33"/>
    <mergeCell ref="C27:K27"/>
    <mergeCell ref="C33:K33"/>
    <mergeCell ref="C37:K37"/>
    <mergeCell ref="C44:K44"/>
    <mergeCell ref="M25:N26"/>
    <mergeCell ref="M42:N43"/>
    <mergeCell ref="M30:N32"/>
    <mergeCell ref="M34:N36"/>
    <mergeCell ref="F34:F36"/>
    <mergeCell ref="F30:F32"/>
    <mergeCell ref="F25:F26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82" r:id="rId1"/>
  <headerFooter>
    <oddFooter>&amp;CСтрана &amp;P&amp;R&amp;P</oddFooter>
  </headerFooter>
  <rowBreaks count="1" manualBreakCount="1">
    <brk id="33" max="14" man="1"/>
  </rowBreaks>
  <ignoredErrors>
    <ignoredError sqref="L22 L27 L33 L37 L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A10" sqref="A10"/>
    </sheetView>
  </sheetViews>
  <sheetFormatPr defaultColWidth="9.140625" defaultRowHeight="15"/>
  <sheetData>
    <row r="1" spans="1:14" ht="15">
      <c r="A1" s="137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79.5" customHeight="1">
      <c r="A2" s="198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36" customHeight="1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80.25" customHeight="1">
      <c r="A6" s="198" t="s">
        <v>88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45" customHeight="1">
      <c r="A7" s="199" t="s">
        <v>79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">
      <c r="A8" s="200" t="s">
        <v>80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1:14" ht="15">
      <c r="A9" s="201" t="s">
        <v>92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137"/>
    </row>
    <row r="10" spans="1:14" ht="1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65.25" customHeight="1">
      <c r="A11" s="198" t="s">
        <v>81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4" ht="15">
      <c r="A12" s="199" t="s">
        <v>82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15">
      <c r="A13" s="200" t="s">
        <v>83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</row>
    <row r="14" spans="1:14" ht="15">
      <c r="A14" s="200" t="s">
        <v>84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</row>
    <row r="15" spans="1:14" ht="1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2.25" customHeight="1">
      <c r="A16" s="199" t="s">
        <v>85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15">
      <c r="A18" s="202" t="s">
        <v>89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</sheetData>
  <sheetProtection/>
  <mergeCells count="12">
    <mergeCell ref="A9:M9"/>
    <mergeCell ref="A18:N18"/>
    <mergeCell ref="A11:N11"/>
    <mergeCell ref="A12:N12"/>
    <mergeCell ref="A13:N13"/>
    <mergeCell ref="A14:N14"/>
    <mergeCell ref="A16:N16"/>
    <mergeCell ref="A2:N2"/>
    <mergeCell ref="A4:N4"/>
    <mergeCell ref="A6:N6"/>
    <mergeCell ref="A7:N7"/>
    <mergeCell ref="A8:N8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2014-12-15T08:47:38Z</cp:lastPrinted>
  <dcterms:created xsi:type="dcterms:W3CDTF">2013-07-24T11:49:32Z</dcterms:created>
  <dcterms:modified xsi:type="dcterms:W3CDTF">2015-01-15T08:04:49Z</dcterms:modified>
  <cp:category/>
  <cp:version/>
  <cp:contentType/>
  <cp:contentStatus/>
</cp:coreProperties>
</file>