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balon kateteri" sheetId="1" r:id="rId1"/>
  </sheets>
  <definedNames>
    <definedName name="_xlnm._FilterDatabase" localSheetId="0" hidden="1">'balon kateteri'!$M$2:$N$15</definedName>
  </definedNames>
  <calcPr fullCalcOnLoad="1"/>
</workbook>
</file>

<file path=xl/sharedStrings.xml><?xml version="1.0" encoding="utf-8"?>
<sst xmlns="http://schemas.openxmlformats.org/spreadsheetml/2006/main" count="143" uniqueCount="114">
  <si>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</si>
  <si>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</si>
  <si>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</si>
  <si>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</si>
  <si>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</si>
  <si>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</si>
  <si>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</si>
  <si>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</si>
  <si>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</si>
  <si>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</si>
  <si>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</si>
  <si>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</si>
  <si>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</si>
  <si>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</si>
  <si>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</si>
  <si>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</si>
  <si>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</si>
  <si>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</si>
  <si>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</si>
  <si>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</si>
  <si>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</si>
  <si>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</si>
  <si>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</si>
  <si>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</si>
  <si>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</si>
  <si>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</si>
  <si>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</si>
  <si>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</si>
  <si>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</si>
  <si>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</si>
  <si>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</si>
  <si>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</si>
  <si>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Balon kateteri za predilataciju monorail dizajna (Rx) (dijametra 2.0 i više mm) (merenja se odnose na balon dijametra 3,0 mm)</t>
  </si>
  <si>
    <t xml:space="preserve">Boston </t>
  </si>
  <si>
    <t>BKT15011</t>
  </si>
  <si>
    <t>Balon kateteri za predilataciju monorail dizajna (Rx), (dijametra 1.5 mm i 1,25 mm) (merenja se odnose na balon dijametra 1,5 mm)</t>
  </si>
  <si>
    <t>SAPPHIRE II (Rx) Coronary Dilatation Catheter/ Balon kateter, koronarni, dilatacioni</t>
  </si>
  <si>
    <t xml:space="preserve">OrbusNeich </t>
  </si>
  <si>
    <t>234-R-xxxxJ</t>
  </si>
  <si>
    <t>BKT15012</t>
  </si>
  <si>
    <t>Balon kateteri za predilataciju hronične totalne okluzije monorail dizajna (Rx), (dijametra 1.2 mm i manje) (merenja se odnose na balon najmanjeg dostupnog dijametra)</t>
  </si>
  <si>
    <t xml:space="preserve">Emerge PTCA balloon catheter / Balon kateter, dilatacioni, PTCA </t>
  </si>
  <si>
    <t xml:space="preserve">H7493919xxx120                                </t>
  </si>
  <si>
    <t>BKT15013</t>
  </si>
  <si>
    <t>Balon kateteri za PREDILATACIJU over-the-wire dizajna (OTW) (dijametra 1,5 mm i 2,0 mm) (merenja se odnose na balon dijametra 1,5 mm)</t>
  </si>
  <si>
    <t xml:space="preserve">H7493919xxxxxx  </t>
  </si>
  <si>
    <t>BKT15014</t>
  </si>
  <si>
    <t>MIKROKATETERI za hronične totalne okluzije</t>
  </si>
  <si>
    <t xml:space="preserve">Stridesmooth+ Microcatheter / Mikrokateter </t>
  </si>
  <si>
    <t xml:space="preserve">Asahi </t>
  </si>
  <si>
    <t xml:space="preserve">STP1xx-20S;  STP1xx-20A </t>
  </si>
  <si>
    <t>BKT15015</t>
  </si>
  <si>
    <t>Hibridni koaksijalni hidrofilni mikrokateter od volframa za hronične totalne okluzije (CTO)</t>
  </si>
  <si>
    <t xml:space="preserve">ASAHI Corsair Microcatheter / Mikrokateter, vaskularni              </t>
  </si>
  <si>
    <t>CSW1xx-26N</t>
  </si>
  <si>
    <t>BKT15016</t>
  </si>
  <si>
    <t>Aspiracioni kateteri - za manuelnu aspiraciju tromba</t>
  </si>
  <si>
    <t>Stemi Cath Thrombo-Aspiration Catheter / Kateter za aspiraciju trombo-embusa</t>
  </si>
  <si>
    <t>Minvasys</t>
  </si>
  <si>
    <t>SCAC000x</t>
  </si>
  <si>
    <t>Koronarni balon kateteri obloženi lekom</t>
  </si>
  <si>
    <t>PTA Periferni balon obložen lekom - paclitaxel, ОТW Sistem</t>
  </si>
  <si>
    <t>BKT15021</t>
  </si>
  <si>
    <t>Baloni za valvuloplastiku sa niskim pritiskom pucanja</t>
  </si>
  <si>
    <t>Valvuloplasty catheter / Balon kateter za aortnu valvuloplastiku</t>
  </si>
  <si>
    <t>Balton</t>
  </si>
  <si>
    <t>VALxxXxx110 VALPxXxx70</t>
  </si>
  <si>
    <t>BKT15022</t>
  </si>
  <si>
    <t>Balon za merewe prečnika pretkomorske komunikacije</t>
  </si>
  <si>
    <t>Amplatzer Sizing Balloon / Balon kateter</t>
  </si>
  <si>
    <t xml:space="preserve">Aga Medical </t>
  </si>
  <si>
    <t>9-SB-0xx</t>
  </si>
  <si>
    <t>BKT15023</t>
  </si>
  <si>
    <t>Nekomplijantni koronarni balon kateteri sa sečivom</t>
  </si>
  <si>
    <t xml:space="preserve">Flextome Cutting Balloon / Balon kateter, dilatacioni                                         </t>
  </si>
  <si>
    <t>H749RB4xxxxx</t>
  </si>
  <si>
    <t>komad</t>
  </si>
  <si>
    <t>404-1-110/15-15</t>
  </si>
  <si>
    <t>CIS MEDICAL</t>
  </si>
  <si>
    <t>VICOR</t>
  </si>
  <si>
    <t>APTUS</t>
  </si>
  <si>
    <t>AUSTROLINE</t>
  </si>
  <si>
    <t>GOSPER</t>
  </si>
  <si>
    <t>Balon kateteri za 2015. godinu</t>
  </si>
  <si>
    <t>Oblikovana po partijama, centralizovana</t>
  </si>
  <si>
    <t>Otvoreni</t>
  </si>
  <si>
    <t>Dobra</t>
  </si>
  <si>
    <t>Klasičan sektor</t>
  </si>
  <si>
    <t>BALON KATETERI ZA 2015. GODINU</t>
  </si>
  <si>
    <t>Ekonomski najpovoljnija ponuda za partije 1,2,3,4 i 10</t>
  </si>
  <si>
    <t>Najniža ponuđena cena za partije 6,7,8,9,11,13 i 15</t>
  </si>
  <si>
    <t>BKT15009 i BKT15010</t>
  </si>
  <si>
    <t>Maverick 2 PTCA Dilatation Catheter / Balon kateter, dilatacioni, PTCA i Sprinter Legend RX Balloon Dilatation Catheter  / Balon dilatacioni kateter</t>
  </si>
  <si>
    <t xml:space="preserve">Boston  i  Medtronic </t>
  </si>
  <si>
    <t>H74938928xxxx SPLxxxxxX</t>
  </si>
  <si>
    <t>VICOR i BIMED</t>
  </si>
  <si>
    <t>BKT15017 i BKT15018</t>
  </si>
  <si>
    <t xml:space="preserve">Pantera Lux Paclitaxel releasing PTCA / Balon kateter, dilatacioni, PTCA, sa lekom  i In.Pact Falcon  Paclitaxel Eluting / Balon kateter, dilatacioni, PTCA, sa lekom                     </t>
  </si>
  <si>
    <t xml:space="preserve">Biotronik AG  i Invatec </t>
  </si>
  <si>
    <t xml:space="preserve"> 365xxx FLCPxxxxxB12</t>
  </si>
  <si>
    <t>GOSPER i BIMED</t>
  </si>
  <si>
    <t>5</t>
  </si>
  <si>
    <t>BKT15019 i BKT15020</t>
  </si>
  <si>
    <t xml:space="preserve">Passeo 18 Lux Paclitaxel releasing PTA / Balon kateter, dilatacioni, PTA, sa lekom  i In.Pact Admiral  Paclitaxel Eluting / Balon kateter, dilatacioni, PTA, sa lekom                            </t>
  </si>
  <si>
    <t>370xxx i    SBIxxx xxx xxP</t>
  </si>
  <si>
    <t>BKT15032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</si>
  <si>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</si>
  <si>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</si>
  <si>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Meril Life</t>
  </si>
  <si>
    <t>MNCxxxxx</t>
  </si>
  <si>
    <t>STARS MEDICAL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</si>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</sst>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4" fillId="7" borderId="10" xfId="55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4" borderId="10" xfId="55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" fillId="2" borderId="10" xfId="55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4" fontId="42" fillId="0" borderId="13" xfId="0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3" fontId="42" fillId="0" borderId="20" xfId="0" applyNumberFormat="1" applyFont="1" applyBorder="1" applyAlignment="1">
      <alignment vertical="center" wrapText="1"/>
    </xf>
    <xf numFmtId="4" fontId="42" fillId="36" borderId="18" xfId="0" applyNumberFormat="1" applyFont="1" applyFill="1" applyBorder="1" applyAlignment="1">
      <alignment horizontal="center" vertical="center" wrapText="1"/>
    </xf>
    <xf numFmtId="4" fontId="42" fillId="36" borderId="21" xfId="0" applyNumberFormat="1" applyFont="1" applyFill="1" applyBorder="1" applyAlignment="1">
      <alignment horizontal="center" vertical="center" wrapText="1"/>
    </xf>
    <xf numFmtId="4" fontId="42" fillId="36" borderId="22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2" topLeftCell="A15" activePane="bottomLeft" state="frozen"/>
      <selection pane="topLeft" activeCell="C1" sqref="C1"/>
      <selection pane="bottomLeft" activeCell="L24" sqref="L24"/>
    </sheetView>
  </sheetViews>
  <sheetFormatPr defaultColWidth="9.140625" defaultRowHeight="12.75"/>
  <cols>
    <col min="1" max="1" width="7.28125" style="6" customWidth="1"/>
    <col min="2" max="2" width="17.8515625" style="7" customWidth="1"/>
    <col min="3" max="3" width="29.140625" style="8" customWidth="1"/>
    <col min="4" max="4" width="29.140625" style="9" customWidth="1"/>
    <col min="5" max="5" width="21.421875" style="9" customWidth="1"/>
    <col min="6" max="6" width="18.8515625" style="6" customWidth="1"/>
    <col min="7" max="7" width="12.28125" style="9" customWidth="1"/>
    <col min="8" max="8" width="15.57421875" style="9" customWidth="1"/>
    <col min="9" max="9" width="17.140625" style="9" customWidth="1"/>
    <col min="10" max="10" width="15.28125" style="9" customWidth="1"/>
    <col min="11" max="11" width="18.8515625" style="9" customWidth="1"/>
    <col min="12" max="12" width="24.140625" style="9" customWidth="1"/>
    <col min="13" max="13" width="20.8515625" style="6" customWidth="1"/>
    <col min="14" max="14" width="15.00390625" style="6" customWidth="1"/>
    <col min="15" max="16384" width="9.140625" style="6" customWidth="1"/>
  </cols>
  <sheetData>
    <row r="1" spans="1:14" ht="30" customHeight="1">
      <c r="A1" s="52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8" customFormat="1" ht="47.25" customHeight="1">
      <c r="A2" s="2" t="s">
        <v>0</v>
      </c>
      <c r="B2" s="3" t="s">
        <v>29</v>
      </c>
      <c r="C2" s="4" t="s">
        <v>3</v>
      </c>
      <c r="D2" s="4" t="s">
        <v>30</v>
      </c>
      <c r="E2" s="15" t="s">
        <v>4</v>
      </c>
      <c r="F2" s="4" t="s">
        <v>31</v>
      </c>
      <c r="G2" s="15" t="s">
        <v>2</v>
      </c>
      <c r="H2" s="35" t="s">
        <v>5</v>
      </c>
      <c r="I2" s="35" t="s">
        <v>9</v>
      </c>
      <c r="J2" s="15" t="s">
        <v>6</v>
      </c>
      <c r="K2" s="15" t="s">
        <v>8</v>
      </c>
      <c r="L2" s="15" t="s">
        <v>10</v>
      </c>
      <c r="M2" s="5" t="s">
        <v>1</v>
      </c>
      <c r="N2" s="5" t="s">
        <v>7</v>
      </c>
    </row>
    <row r="3" spans="1:14" ht="63.75">
      <c r="A3" s="28">
        <v>1</v>
      </c>
      <c r="B3" s="20" t="s">
        <v>91</v>
      </c>
      <c r="C3" s="21" t="s">
        <v>32</v>
      </c>
      <c r="D3" s="22" t="s">
        <v>92</v>
      </c>
      <c r="E3" s="22" t="s">
        <v>93</v>
      </c>
      <c r="F3" s="22" t="s">
        <v>94</v>
      </c>
      <c r="G3" s="23" t="s">
        <v>76</v>
      </c>
      <c r="H3" s="31">
        <v>4599.87</v>
      </c>
      <c r="I3" s="33">
        <v>4340</v>
      </c>
      <c r="J3" s="18"/>
      <c r="K3" s="31">
        <f>H3*J3</f>
        <v>0</v>
      </c>
      <c r="L3" s="33">
        <f>I3*J3</f>
        <v>0</v>
      </c>
      <c r="M3" s="21" t="s">
        <v>95</v>
      </c>
      <c r="N3" s="1">
        <v>3</v>
      </c>
    </row>
    <row r="4" spans="1:14" ht="63.75">
      <c r="A4" s="28">
        <v>2</v>
      </c>
      <c r="B4" s="20" t="s">
        <v>34</v>
      </c>
      <c r="C4" s="21" t="s">
        <v>35</v>
      </c>
      <c r="D4" s="22" t="s">
        <v>36</v>
      </c>
      <c r="E4" s="22" t="s">
        <v>37</v>
      </c>
      <c r="F4" s="22" t="s">
        <v>38</v>
      </c>
      <c r="G4" s="23" t="s">
        <v>76</v>
      </c>
      <c r="H4" s="31">
        <v>4700.34</v>
      </c>
      <c r="I4" s="33">
        <v>4500</v>
      </c>
      <c r="J4" s="18"/>
      <c r="K4" s="31">
        <f aca="true" t="shared" si="0" ref="K4:K15">H4*J4</f>
        <v>0</v>
      </c>
      <c r="L4" s="33">
        <f aca="true" t="shared" si="1" ref="L4:L15">I4*J4</f>
        <v>0</v>
      </c>
      <c r="M4" s="21" t="s">
        <v>78</v>
      </c>
      <c r="N4" s="1">
        <v>4</v>
      </c>
    </row>
    <row r="5" spans="1:14" ht="76.5">
      <c r="A5" s="29">
        <v>3</v>
      </c>
      <c r="B5" s="24" t="s">
        <v>39</v>
      </c>
      <c r="C5" s="25" t="s">
        <v>40</v>
      </c>
      <c r="D5" s="26" t="s">
        <v>41</v>
      </c>
      <c r="E5" s="26" t="s">
        <v>33</v>
      </c>
      <c r="F5" s="27" t="s">
        <v>42</v>
      </c>
      <c r="G5" s="23" t="s">
        <v>76</v>
      </c>
      <c r="H5" s="32">
        <v>6400</v>
      </c>
      <c r="I5" s="34">
        <v>6249</v>
      </c>
      <c r="J5" s="19"/>
      <c r="K5" s="31">
        <f t="shared" si="0"/>
        <v>0</v>
      </c>
      <c r="L5" s="33">
        <f t="shared" si="1"/>
        <v>0</v>
      </c>
      <c r="M5" s="30" t="s">
        <v>79</v>
      </c>
      <c r="N5" s="11">
        <v>2</v>
      </c>
    </row>
    <row r="6" spans="1:14" ht="63.75">
      <c r="A6" s="29">
        <v>4</v>
      </c>
      <c r="B6" s="24" t="s">
        <v>43</v>
      </c>
      <c r="C6" s="25" t="s">
        <v>44</v>
      </c>
      <c r="D6" s="26" t="s">
        <v>41</v>
      </c>
      <c r="E6" s="26" t="s">
        <v>33</v>
      </c>
      <c r="F6" s="27" t="s">
        <v>45</v>
      </c>
      <c r="G6" s="23" t="s">
        <v>76</v>
      </c>
      <c r="H6" s="32">
        <v>6400</v>
      </c>
      <c r="I6" s="34">
        <v>6249</v>
      </c>
      <c r="J6" s="19"/>
      <c r="K6" s="31">
        <f t="shared" si="0"/>
        <v>0</v>
      </c>
      <c r="L6" s="33">
        <f t="shared" si="1"/>
        <v>0</v>
      </c>
      <c r="M6" s="30" t="s">
        <v>79</v>
      </c>
      <c r="N6" s="11">
        <v>1</v>
      </c>
    </row>
    <row r="7" spans="1:14" ht="63.75">
      <c r="A7" s="29" t="s">
        <v>101</v>
      </c>
      <c r="B7" s="24" t="s">
        <v>105</v>
      </c>
      <c r="C7" s="44" t="s">
        <v>106</v>
      </c>
      <c r="D7" s="45" t="s">
        <v>107</v>
      </c>
      <c r="E7" s="26" t="s">
        <v>108</v>
      </c>
      <c r="F7" s="27" t="s">
        <v>109</v>
      </c>
      <c r="G7" s="23" t="s">
        <v>76</v>
      </c>
      <c r="H7" s="32">
        <v>4500</v>
      </c>
      <c r="I7" s="34">
        <v>3509</v>
      </c>
      <c r="J7" s="19"/>
      <c r="K7" s="31">
        <f t="shared" si="0"/>
        <v>0</v>
      </c>
      <c r="L7" s="33">
        <f t="shared" si="1"/>
        <v>0</v>
      </c>
      <c r="M7" s="30" t="s">
        <v>110</v>
      </c>
      <c r="N7" s="11">
        <v>2</v>
      </c>
    </row>
    <row r="8" spans="1:14" ht="25.5">
      <c r="A8" s="29">
        <v>6</v>
      </c>
      <c r="B8" s="24" t="s">
        <v>46</v>
      </c>
      <c r="C8" s="25" t="s">
        <v>47</v>
      </c>
      <c r="D8" s="26" t="s">
        <v>48</v>
      </c>
      <c r="E8" s="26" t="s">
        <v>49</v>
      </c>
      <c r="F8" s="26" t="s">
        <v>50</v>
      </c>
      <c r="G8" s="23" t="s">
        <v>76</v>
      </c>
      <c r="H8" s="32">
        <v>20983.63</v>
      </c>
      <c r="I8" s="34">
        <v>20900</v>
      </c>
      <c r="J8" s="19"/>
      <c r="K8" s="31">
        <f t="shared" si="0"/>
        <v>0</v>
      </c>
      <c r="L8" s="33">
        <f t="shared" si="1"/>
        <v>0</v>
      </c>
      <c r="M8" s="30" t="s">
        <v>80</v>
      </c>
      <c r="N8" s="11">
        <v>2</v>
      </c>
    </row>
    <row r="9" spans="1:14" ht="41.25" customHeight="1">
      <c r="A9" s="29">
        <v>7</v>
      </c>
      <c r="B9" s="24" t="s">
        <v>51</v>
      </c>
      <c r="C9" s="25" t="s">
        <v>52</v>
      </c>
      <c r="D9" s="26" t="s">
        <v>53</v>
      </c>
      <c r="E9" s="26" t="s">
        <v>49</v>
      </c>
      <c r="F9" s="26" t="s">
        <v>54</v>
      </c>
      <c r="G9" s="23" t="s">
        <v>76</v>
      </c>
      <c r="H9" s="32">
        <v>69885.62</v>
      </c>
      <c r="I9" s="34">
        <v>69885</v>
      </c>
      <c r="J9" s="19"/>
      <c r="K9" s="31">
        <f t="shared" si="0"/>
        <v>0</v>
      </c>
      <c r="L9" s="33">
        <f t="shared" si="1"/>
        <v>0</v>
      </c>
      <c r="M9" s="30" t="s">
        <v>80</v>
      </c>
      <c r="N9" s="11">
        <v>1</v>
      </c>
    </row>
    <row r="10" spans="1:14" ht="35.25" customHeight="1">
      <c r="A10" s="29">
        <v>8</v>
      </c>
      <c r="B10" s="24" t="s">
        <v>55</v>
      </c>
      <c r="C10" s="25" t="s">
        <v>56</v>
      </c>
      <c r="D10" s="26" t="s">
        <v>57</v>
      </c>
      <c r="E10" s="26" t="s">
        <v>58</v>
      </c>
      <c r="F10" s="26" t="s">
        <v>59</v>
      </c>
      <c r="G10" s="23" t="s">
        <v>76</v>
      </c>
      <c r="H10" s="32">
        <v>12000.17</v>
      </c>
      <c r="I10" s="34">
        <v>11200</v>
      </c>
      <c r="J10" s="19"/>
      <c r="K10" s="31">
        <f t="shared" si="0"/>
        <v>0</v>
      </c>
      <c r="L10" s="33">
        <f t="shared" si="1"/>
        <v>0</v>
      </c>
      <c r="M10" s="30" t="s">
        <v>81</v>
      </c>
      <c r="N10" s="11">
        <v>4</v>
      </c>
    </row>
    <row r="11" spans="1:14" ht="35.25" customHeight="1">
      <c r="A11" s="29">
        <v>9</v>
      </c>
      <c r="B11" s="24" t="s">
        <v>96</v>
      </c>
      <c r="C11" s="25" t="s">
        <v>60</v>
      </c>
      <c r="D11" s="26" t="s">
        <v>97</v>
      </c>
      <c r="E11" s="26" t="s">
        <v>98</v>
      </c>
      <c r="F11" s="26" t="s">
        <v>99</v>
      </c>
      <c r="G11" s="23" t="s">
        <v>76</v>
      </c>
      <c r="H11" s="32">
        <v>50000</v>
      </c>
      <c r="I11" s="34">
        <v>49900</v>
      </c>
      <c r="J11" s="19"/>
      <c r="K11" s="31">
        <f t="shared" si="0"/>
        <v>0</v>
      </c>
      <c r="L11" s="33">
        <f t="shared" si="1"/>
        <v>0</v>
      </c>
      <c r="M11" s="30" t="s">
        <v>100</v>
      </c>
      <c r="N11" s="11">
        <v>1</v>
      </c>
    </row>
    <row r="12" spans="1:14" ht="35.25" customHeight="1">
      <c r="A12" s="29">
        <v>10</v>
      </c>
      <c r="B12" s="24" t="s">
        <v>102</v>
      </c>
      <c r="C12" s="25" t="s">
        <v>61</v>
      </c>
      <c r="D12" s="26" t="s">
        <v>103</v>
      </c>
      <c r="E12" s="26" t="s">
        <v>98</v>
      </c>
      <c r="F12" s="26" t="s">
        <v>104</v>
      </c>
      <c r="G12" s="23" t="s">
        <v>76</v>
      </c>
      <c r="H12" s="32">
        <v>73000</v>
      </c>
      <c r="I12" s="34">
        <v>72800</v>
      </c>
      <c r="J12" s="19"/>
      <c r="K12" s="31">
        <f t="shared" si="0"/>
        <v>0</v>
      </c>
      <c r="L12" s="33">
        <f t="shared" si="1"/>
        <v>0</v>
      </c>
      <c r="M12" s="30" t="s">
        <v>100</v>
      </c>
      <c r="N12" s="11">
        <v>1</v>
      </c>
    </row>
    <row r="13" spans="1:14" ht="35.25" customHeight="1">
      <c r="A13" s="29">
        <v>11</v>
      </c>
      <c r="B13" s="24" t="s">
        <v>62</v>
      </c>
      <c r="C13" s="25" t="s">
        <v>63</v>
      </c>
      <c r="D13" s="26" t="s">
        <v>64</v>
      </c>
      <c r="E13" s="26" t="s">
        <v>65</v>
      </c>
      <c r="F13" s="26" t="s">
        <v>66</v>
      </c>
      <c r="G13" s="23" t="s">
        <v>76</v>
      </c>
      <c r="H13" s="32">
        <v>62200</v>
      </c>
      <c r="I13" s="34">
        <v>54499</v>
      </c>
      <c r="J13" s="19"/>
      <c r="K13" s="31">
        <f t="shared" si="0"/>
        <v>0</v>
      </c>
      <c r="L13" s="33">
        <f t="shared" si="1"/>
        <v>0</v>
      </c>
      <c r="M13" s="30" t="s">
        <v>80</v>
      </c>
      <c r="N13" s="11">
        <v>2</v>
      </c>
    </row>
    <row r="14" spans="1:14" ht="35.25" customHeight="1">
      <c r="A14" s="29">
        <v>13</v>
      </c>
      <c r="B14" s="24" t="s">
        <v>67</v>
      </c>
      <c r="C14" s="25" t="s">
        <v>68</v>
      </c>
      <c r="D14" s="26" t="s">
        <v>69</v>
      </c>
      <c r="E14" s="26" t="s">
        <v>70</v>
      </c>
      <c r="F14" s="26" t="s">
        <v>71</v>
      </c>
      <c r="G14" s="23" t="s">
        <v>76</v>
      </c>
      <c r="H14" s="32">
        <v>20000</v>
      </c>
      <c r="I14" s="34">
        <v>19700</v>
      </c>
      <c r="J14" s="19"/>
      <c r="K14" s="31">
        <f t="shared" si="0"/>
        <v>0</v>
      </c>
      <c r="L14" s="33">
        <f t="shared" si="1"/>
        <v>0</v>
      </c>
      <c r="M14" s="21" t="s">
        <v>82</v>
      </c>
      <c r="N14" s="1">
        <v>1</v>
      </c>
    </row>
    <row r="15" spans="1:14" ht="35.25" customHeight="1">
      <c r="A15" s="29">
        <v>15</v>
      </c>
      <c r="B15" s="24" t="s">
        <v>72</v>
      </c>
      <c r="C15" s="25" t="s">
        <v>73</v>
      </c>
      <c r="D15" s="26" t="s">
        <v>74</v>
      </c>
      <c r="E15" s="26" t="s">
        <v>33</v>
      </c>
      <c r="F15" s="26" t="s">
        <v>75</v>
      </c>
      <c r="G15" s="23" t="s">
        <v>76</v>
      </c>
      <c r="H15" s="32">
        <v>49500</v>
      </c>
      <c r="I15" s="34">
        <v>49500</v>
      </c>
      <c r="J15" s="19"/>
      <c r="K15" s="31">
        <f t="shared" si="0"/>
        <v>0</v>
      </c>
      <c r="L15" s="33">
        <f t="shared" si="1"/>
        <v>0</v>
      </c>
      <c r="M15" s="30" t="s">
        <v>79</v>
      </c>
      <c r="N15" s="11">
        <v>1</v>
      </c>
    </row>
    <row r="16" spans="1:12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4"/>
    </row>
    <row r="17" spans="1:14" ht="24">
      <c r="A17" s="12"/>
      <c r="F17" s="12"/>
      <c r="G17" s="12"/>
      <c r="H17" s="12"/>
      <c r="I17" s="12"/>
      <c r="J17" s="13"/>
      <c r="K17" s="38" t="s">
        <v>8</v>
      </c>
      <c r="L17" s="40" t="s">
        <v>10</v>
      </c>
      <c r="M17" s="42" t="s">
        <v>11</v>
      </c>
      <c r="N17" s="37"/>
    </row>
    <row r="18" spans="2:13" ht="26.25" thickBot="1">
      <c r="B18" s="15" t="s">
        <v>12</v>
      </c>
      <c r="C18" s="10" t="s">
        <v>77</v>
      </c>
      <c r="E18" s="15" t="s">
        <v>22</v>
      </c>
      <c r="F18" s="36" t="s">
        <v>111</v>
      </c>
      <c r="K18" s="39">
        <f>SUBTOTAL(9,K3:K15)</f>
        <v>0</v>
      </c>
      <c r="L18" s="41">
        <f>SUBTOTAL(9,L3:L15)</f>
        <v>0</v>
      </c>
      <c r="M18" s="43">
        <f>L18*1.1</f>
        <v>0</v>
      </c>
    </row>
    <row r="19" spans="2:13" ht="21" customHeight="1" thickBot="1">
      <c r="B19" s="9"/>
      <c r="C19" s="9"/>
      <c r="F19" s="9"/>
      <c r="K19" s="49" t="s">
        <v>21</v>
      </c>
      <c r="L19" s="50"/>
      <c r="M19" s="51"/>
    </row>
    <row r="20" spans="2:13" ht="28.5" customHeight="1" thickBot="1">
      <c r="B20" s="15" t="s">
        <v>13</v>
      </c>
      <c r="C20" s="16" t="s">
        <v>84</v>
      </c>
      <c r="E20" s="15" t="s">
        <v>23</v>
      </c>
      <c r="F20" s="36" t="s">
        <v>112</v>
      </c>
      <c r="K20" s="46">
        <f>K18/1000</f>
        <v>0</v>
      </c>
      <c r="L20" s="47">
        <f>L18/1000</f>
        <v>0</v>
      </c>
      <c r="M20" s="48">
        <f>M18/1000</f>
        <v>0</v>
      </c>
    </row>
    <row r="21" spans="2:6" ht="12.75">
      <c r="B21" s="9"/>
      <c r="C21" s="9"/>
      <c r="F21" s="9"/>
    </row>
    <row r="22" spans="2:6" ht="25.5">
      <c r="B22" s="15" t="s">
        <v>15</v>
      </c>
      <c r="C22" s="16" t="s">
        <v>85</v>
      </c>
      <c r="E22" s="15" t="s">
        <v>24</v>
      </c>
      <c r="F22" s="36" t="s">
        <v>112</v>
      </c>
    </row>
    <row r="23" spans="2:6" ht="12.75">
      <c r="B23" s="9"/>
      <c r="C23" s="9"/>
      <c r="F23" s="9"/>
    </row>
    <row r="24" spans="2:12" ht="25.5">
      <c r="B24" s="15" t="s">
        <v>14</v>
      </c>
      <c r="C24" s="16" t="s">
        <v>86</v>
      </c>
      <c r="E24" s="15" t="s">
        <v>26</v>
      </c>
      <c r="F24" s="36" t="s">
        <v>112</v>
      </c>
      <c r="K24" s="15" t="s">
        <v>19</v>
      </c>
      <c r="L24" s="58">
        <f>SUBTOTAL(101,N3:N15)</f>
        <v>1.9230769230769231</v>
      </c>
    </row>
    <row r="25" spans="2:6" ht="12.75">
      <c r="B25" s="9"/>
      <c r="C25" s="9"/>
      <c r="F25" s="9"/>
    </row>
    <row r="26" spans="2:12" ht="25.5">
      <c r="B26" s="15" t="s">
        <v>16</v>
      </c>
      <c r="C26" s="10" t="s">
        <v>87</v>
      </c>
      <c r="E26" s="15" t="s">
        <v>25</v>
      </c>
      <c r="F26" s="36" t="s">
        <v>112</v>
      </c>
      <c r="K26" s="56" t="s">
        <v>20</v>
      </c>
      <c r="L26" s="54" t="s">
        <v>89</v>
      </c>
    </row>
    <row r="27" spans="2:12" ht="12.75">
      <c r="B27" s="9"/>
      <c r="C27" s="9"/>
      <c r="F27" s="9"/>
      <c r="K27" s="56"/>
      <c r="L27" s="54"/>
    </row>
    <row r="28" spans="2:12" ht="25.5">
      <c r="B28" s="15" t="s">
        <v>17</v>
      </c>
      <c r="C28" s="10" t="s">
        <v>83</v>
      </c>
      <c r="E28" s="15" t="s">
        <v>27</v>
      </c>
      <c r="F28" s="36" t="s">
        <v>112</v>
      </c>
      <c r="K28" s="56"/>
      <c r="L28" s="55" t="s">
        <v>90</v>
      </c>
    </row>
    <row r="29" spans="2:12" ht="12.75">
      <c r="B29" s="9"/>
      <c r="C29" s="9"/>
      <c r="F29" s="9"/>
      <c r="K29" s="56"/>
      <c r="L29" s="55"/>
    </row>
    <row r="30" spans="2:6" ht="25.5">
      <c r="B30" s="15" t="s">
        <v>18</v>
      </c>
      <c r="C30" s="17">
        <v>33141210</v>
      </c>
      <c r="E30" s="15" t="s">
        <v>28</v>
      </c>
      <c r="F30" s="36" t="s">
        <v>112</v>
      </c>
    </row>
    <row r="33" ht="14.25">
      <c r="B33" s="57" t="s">
        <v>113</v>
      </c>
    </row>
  </sheetData>
  <sheetProtection/>
  <autoFilter ref="M2:N15"/>
  <mergeCells count="5">
    <mergeCell ref="K19:M19"/>
    <mergeCell ref="A1:N1"/>
    <mergeCell ref="L26:L27"/>
    <mergeCell ref="L28:L29"/>
    <mergeCell ref="K26:K2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2015-09-29T07:04:32Z</dcterms:modified>
  <cp:category/>
  <cp:version/>
  <cp:contentType/>
  <cp:contentStatus/>
</cp:coreProperties>
</file>