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Pegilovani interferon" sheetId="1" r:id="rId1"/>
  </sheets>
  <definedNames>
    <definedName name="_xlnm._FilterDatabase" localSheetId="0" hidden="1">'Pegilovani interferon'!$A$2:$O$9</definedName>
  </definedNames>
  <calcPr fullCalcOnLoad="1"/>
</workbook>
</file>

<file path=xl/sharedStrings.xml><?xml version="1.0" encoding="utf-8"?>
<sst xmlns="http://schemas.openxmlformats.org/spreadsheetml/2006/main" count="107" uniqueCount="70">
  <si>
    <t>Partija</t>
  </si>
  <si>
    <t>JKL</t>
  </si>
  <si>
    <t>injekcioni špric</t>
  </si>
  <si>
    <t>IZABRANI DOBAVLJAČ</t>
  </si>
  <si>
    <t>Jedinica mere</t>
  </si>
  <si>
    <t>ZAŠTIĆENI NAZIV LEKA</t>
  </si>
  <si>
    <t>PREDMET NABAVKE</t>
  </si>
  <si>
    <t>FARRMACEUTSKI OBLIK</t>
  </si>
  <si>
    <t>PROIZVOĐAČ</t>
  </si>
  <si>
    <t>PAKOVANJE I JAČINA LEKA</t>
  </si>
  <si>
    <t>Phoenix Pharma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</si>
  <si>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</si>
  <si>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</si>
  <si>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</si>
  <si>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</si>
  <si>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</si>
  <si>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</si>
  <si>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</si>
  <si>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</si>
  <si>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</si>
  <si>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</si>
  <si>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</si>
  <si>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</si>
  <si>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</si>
  <si>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</si>
  <si>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</si>
  <si>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</si>
  <si>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</si>
  <si>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</si>
  <si>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</si>
  <si>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</si>
  <si>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</si>
  <si>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</si>
  <si>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</si>
  <si>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</si>
  <si>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0328631</t>
  </si>
  <si>
    <t>Peginterferon alfa- 2b</t>
  </si>
  <si>
    <t>PEGINTRON</t>
  </si>
  <si>
    <t>Shering Plough Company</t>
  </si>
  <si>
    <t>prašak i rastvarač za rastvor za injekciju</t>
  </si>
  <si>
    <t>80 mcg</t>
  </si>
  <si>
    <t>pen sa uloškom</t>
  </si>
  <si>
    <t>0328900</t>
  </si>
  <si>
    <t>100 mcg</t>
  </si>
  <si>
    <t>0328632</t>
  </si>
  <si>
    <t>120 mcg</t>
  </si>
  <si>
    <t>0328633</t>
  </si>
  <si>
    <t>150 mcg</t>
  </si>
  <si>
    <t>0328607</t>
  </si>
  <si>
    <t>Peginterferon alfa- 2а</t>
  </si>
  <si>
    <t>PEGASYS</t>
  </si>
  <si>
    <t>F.HOFFMANN-LA ROCHE LTD</t>
  </si>
  <si>
    <t>rastvor za injekciju u napunjenom injekcionom špricu</t>
  </si>
  <si>
    <t>135 mcg</t>
  </si>
  <si>
    <t>0328608</t>
  </si>
  <si>
    <t>180 mcg</t>
  </si>
  <si>
    <t>0328603</t>
  </si>
  <si>
    <t>penu sa uloškom</t>
  </si>
  <si>
    <t>Roche</t>
  </si>
  <si>
    <t>404-1-110/15-38</t>
  </si>
  <si>
    <t>Pegilovani interferon alfa</t>
  </si>
  <si>
    <t>Najniža ponuđena cena</t>
  </si>
  <si>
    <t>Oblikovana po partijama, centralizovana</t>
  </si>
  <si>
    <t>Otvoreni</t>
  </si>
  <si>
    <t>Dobra</t>
  </si>
  <si>
    <t>Klasičan sektor</t>
  </si>
  <si>
    <t>PEGILOVANI INTERFERON ALFA - NOVE CENE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</si>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</sst>
</file>

<file path=xl/styles.xml><?xml version="1.0" encoding="utf-8"?>
<styleSheet xmlns="http://schemas.openxmlformats.org/spreadsheetml/2006/main">
  <numFmts count="1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241A]d\.\ mmmm\ yyyy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5" fillId="0" borderId="0" xfId="0" applyFont="1" applyAlignment="1">
      <alignment wrapText="1"/>
    </xf>
    <xf numFmtId="4" fontId="46" fillId="0" borderId="10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57" applyNumberFormat="1" applyFont="1" applyFill="1" applyBorder="1" applyAlignment="1" applyProtection="1">
      <alignment horizontal="center" vertical="center" wrapText="1"/>
      <protection/>
    </xf>
    <xf numFmtId="0" fontId="2" fillId="35" borderId="10" xfId="57" applyNumberFormat="1" applyFont="1" applyFill="1" applyBorder="1" applyAlignment="1">
      <alignment horizontal="center" vertical="center" wrapText="1"/>
      <protection/>
    </xf>
    <xf numFmtId="0" fontId="5" fillId="35" borderId="10" xfId="55" applyFont="1" applyFill="1" applyBorder="1" applyAlignment="1">
      <alignment horizontal="center" vertical="center" wrapText="1"/>
      <protection/>
    </xf>
    <xf numFmtId="49" fontId="5" fillId="35" borderId="10" xfId="55" applyNumberFormat="1" applyFont="1" applyFill="1" applyBorder="1" applyAlignment="1">
      <alignment horizontal="center" vertical="center" wrapText="1"/>
      <protection/>
    </xf>
    <xf numFmtId="0" fontId="2" fillId="35" borderId="10" xfId="55" applyFont="1" applyFill="1" applyBorder="1" applyAlignment="1">
      <alignment horizontal="center" vertical="center" wrapText="1"/>
      <protection/>
    </xf>
    <xf numFmtId="0" fontId="4" fillId="35" borderId="10" xfId="55" applyFont="1" applyFill="1" applyBorder="1" applyAlignment="1">
      <alignment horizontal="center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4" fontId="5" fillId="4" borderId="10" xfId="57" applyNumberFormat="1" applyFont="1" applyFill="1" applyBorder="1" applyAlignment="1">
      <alignment horizontal="center" vertical="center" wrapText="1"/>
      <protection/>
    </xf>
    <xf numFmtId="4" fontId="5" fillId="4" borderId="10" xfId="55" applyNumberFormat="1" applyFont="1" applyFill="1" applyBorder="1" applyAlignment="1">
      <alignment horizontal="center" vertical="center" wrapText="1"/>
      <protection/>
    </xf>
    <xf numFmtId="4" fontId="0" fillId="4" borderId="10" xfId="0" applyNumberFormat="1" applyFill="1" applyBorder="1" applyAlignment="1">
      <alignment horizontal="center" vertical="center"/>
    </xf>
    <xf numFmtId="4" fontId="5" fillId="2" borderId="10" xfId="57" applyNumberFormat="1" applyFont="1" applyFill="1" applyBorder="1" applyAlignment="1">
      <alignment horizontal="center" vertical="center" wrapText="1"/>
      <protection/>
    </xf>
    <xf numFmtId="4" fontId="5" fillId="2" borderId="10" xfId="55" applyNumberFormat="1" applyFont="1" applyFill="1" applyBorder="1" applyAlignment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" fontId="43" fillId="0" borderId="14" xfId="0" applyNumberFormat="1" applyFont="1" applyBorder="1" applyAlignment="1">
      <alignment vertical="center" wrapText="1"/>
    </xf>
    <xf numFmtId="4" fontId="43" fillId="0" borderId="13" xfId="0" applyNumberFormat="1" applyFont="1" applyBorder="1" applyAlignment="1">
      <alignment vertical="center" wrapText="1"/>
    </xf>
    <xf numFmtId="4" fontId="43" fillId="0" borderId="15" xfId="0" applyNumberFormat="1" applyFont="1" applyBorder="1" applyAlignment="1">
      <alignment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3" fontId="5" fillId="0" borderId="10" xfId="57" applyNumberFormat="1" applyFont="1" applyFill="1" applyBorder="1" applyAlignment="1">
      <alignment horizontal="center" vertical="center" wrapText="1"/>
      <protection/>
    </xf>
    <xf numFmtId="3" fontId="5" fillId="0" borderId="10" xfId="55" applyNumberFormat="1" applyFont="1" applyFill="1" applyBorder="1" applyAlignment="1">
      <alignment horizontal="center" vertical="center" wrapText="1"/>
      <protection/>
    </xf>
    <xf numFmtId="1" fontId="49" fillId="0" borderId="10" xfId="0" applyNumberFormat="1" applyFont="1" applyBorder="1" applyAlignment="1">
      <alignment horizontal="center" vertical="center" wrapText="1"/>
    </xf>
    <xf numFmtId="3" fontId="49" fillId="0" borderId="14" xfId="0" applyNumberFormat="1" applyFont="1" applyBorder="1" applyAlignment="1">
      <alignment vertical="center" wrapText="1"/>
    </xf>
    <xf numFmtId="3" fontId="49" fillId="0" borderId="15" xfId="0" applyNumberFormat="1" applyFont="1" applyBorder="1" applyAlignment="1">
      <alignment vertical="center" wrapText="1"/>
    </xf>
    <xf numFmtId="3" fontId="49" fillId="0" borderId="13" xfId="0" applyNumberFormat="1" applyFont="1" applyBorder="1" applyAlignment="1">
      <alignment vertical="center" wrapText="1"/>
    </xf>
    <xf numFmtId="0" fontId="50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" fontId="43" fillId="36" borderId="14" xfId="0" applyNumberFormat="1" applyFont="1" applyFill="1" applyBorder="1" applyAlignment="1">
      <alignment horizontal="center" vertical="center" wrapText="1"/>
    </xf>
    <xf numFmtId="4" fontId="43" fillId="36" borderId="17" xfId="0" applyNumberFormat="1" applyFont="1" applyFill="1" applyBorder="1" applyAlignment="1">
      <alignment horizontal="center" vertical="center" wrapText="1"/>
    </xf>
    <xf numFmtId="4" fontId="43" fillId="36" borderId="18" xfId="0" applyNumberFormat="1" applyFont="1" applyFill="1" applyBorder="1" applyAlignment="1">
      <alignment horizontal="center" vertical="center" wrapText="1"/>
    </xf>
    <xf numFmtId="4" fontId="0" fillId="4" borderId="19" xfId="0" applyNumberFormat="1" applyFill="1" applyBorder="1" applyAlignment="1">
      <alignment horizontal="center" vertical="center"/>
    </xf>
    <xf numFmtId="4" fontId="0" fillId="4" borderId="20" xfId="0" applyNumberFormat="1" applyFill="1" applyBorder="1" applyAlignment="1">
      <alignment horizontal="center" vertical="center"/>
    </xf>
    <xf numFmtId="4" fontId="5" fillId="2" borderId="19" xfId="55" applyNumberFormat="1" applyFont="1" applyFill="1" applyBorder="1" applyAlignment="1">
      <alignment horizontal="center" vertical="center" wrapText="1"/>
      <protection/>
    </xf>
    <xf numFmtId="4" fontId="5" fillId="2" borderId="20" xfId="55" applyNumberFormat="1" applyFont="1" applyFill="1" applyBorder="1" applyAlignment="1">
      <alignment horizontal="center" vertical="center" wrapText="1"/>
      <protection/>
    </xf>
    <xf numFmtId="4" fontId="5" fillId="2" borderId="19" xfId="57" applyNumberFormat="1" applyFont="1" applyFill="1" applyBorder="1" applyAlignment="1">
      <alignment horizontal="center" vertical="center" wrapText="1"/>
      <protection/>
    </xf>
    <xf numFmtId="4" fontId="5" fillId="2" borderId="20" xfId="57" applyNumberFormat="1" applyFont="1" applyFill="1" applyBorder="1" applyAlignment="1">
      <alignment horizontal="center" vertical="center" wrapText="1"/>
      <protection/>
    </xf>
    <xf numFmtId="4" fontId="5" fillId="4" borderId="19" xfId="57" applyNumberFormat="1" applyFont="1" applyFill="1" applyBorder="1" applyAlignment="1">
      <alignment horizontal="center" vertical="center" wrapText="1"/>
      <protection/>
    </xf>
    <xf numFmtId="4" fontId="5" fillId="4" borderId="20" xfId="57" applyNumberFormat="1" applyFont="1" applyFill="1" applyBorder="1" applyAlignment="1">
      <alignment horizontal="center" vertical="center" wrapText="1"/>
      <protection/>
    </xf>
    <xf numFmtId="3" fontId="5" fillId="0" borderId="19" xfId="55" applyNumberFormat="1" applyFont="1" applyFill="1" applyBorder="1" applyAlignment="1">
      <alignment horizontal="center" vertical="center" wrapText="1"/>
      <protection/>
    </xf>
    <xf numFmtId="3" fontId="5" fillId="0" borderId="20" xfId="55" applyNumberFormat="1" applyFont="1" applyFill="1" applyBorder="1" applyAlignment="1">
      <alignment horizontal="center" vertical="center" wrapText="1"/>
      <protection/>
    </xf>
    <xf numFmtId="49" fontId="28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pane ySplit="2" topLeftCell="A9" activePane="bottomLeft" state="frozen"/>
      <selection pane="topLeft" activeCell="A1" sqref="A1"/>
      <selection pane="bottomLeft" activeCell="B27" sqref="B27"/>
    </sheetView>
  </sheetViews>
  <sheetFormatPr defaultColWidth="9.140625" defaultRowHeight="12.75"/>
  <cols>
    <col min="1" max="1" width="7.28125" style="0" customWidth="1"/>
    <col min="2" max="2" width="17.8515625" style="0" customWidth="1"/>
    <col min="3" max="3" width="21.57421875" style="0" customWidth="1"/>
    <col min="4" max="5" width="21.421875" style="0" customWidth="1"/>
    <col min="6" max="6" width="17.7109375" style="0" customWidth="1"/>
    <col min="7" max="7" width="20.57421875" style="0" customWidth="1"/>
    <col min="8" max="8" width="12.28125" style="0" customWidth="1"/>
    <col min="9" max="9" width="15.57421875" style="0" customWidth="1"/>
    <col min="10" max="10" width="17.140625" style="0" customWidth="1"/>
    <col min="11" max="11" width="15.28125" style="0" customWidth="1"/>
    <col min="12" max="12" width="18.8515625" style="0" customWidth="1"/>
    <col min="13" max="13" width="24.140625" style="0" customWidth="1"/>
    <col min="14" max="14" width="20.8515625" style="0" customWidth="1"/>
    <col min="15" max="15" width="15.00390625" style="0" customWidth="1"/>
  </cols>
  <sheetData>
    <row r="1" spans="1:15" ht="30" customHeight="1">
      <c r="A1" s="49" t="s">
        <v>66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38.25">
      <c r="A2" s="2" t="s">
        <v>0</v>
      </c>
      <c r="B2" s="3" t="s">
        <v>1</v>
      </c>
      <c r="C2" s="4" t="s">
        <v>6</v>
      </c>
      <c r="D2" s="4" t="s">
        <v>5</v>
      </c>
      <c r="E2" s="14" t="s">
        <v>8</v>
      </c>
      <c r="F2" s="4" t="s">
        <v>7</v>
      </c>
      <c r="G2" s="34" t="s">
        <v>9</v>
      </c>
      <c r="H2" s="14" t="s">
        <v>4</v>
      </c>
      <c r="I2" s="35" t="s">
        <v>11</v>
      </c>
      <c r="J2" s="35" t="s">
        <v>15</v>
      </c>
      <c r="K2" s="14" t="s">
        <v>12</v>
      </c>
      <c r="L2" s="14" t="s">
        <v>14</v>
      </c>
      <c r="M2" s="14" t="s">
        <v>16</v>
      </c>
      <c r="N2" s="5" t="s">
        <v>3</v>
      </c>
      <c r="O2" s="5" t="s">
        <v>13</v>
      </c>
    </row>
    <row r="3" spans="1:15" ht="24">
      <c r="A3" s="28">
        <v>1</v>
      </c>
      <c r="B3" s="19" t="s">
        <v>35</v>
      </c>
      <c r="C3" s="20" t="s">
        <v>36</v>
      </c>
      <c r="D3" s="17" t="s">
        <v>37</v>
      </c>
      <c r="E3" s="17" t="s">
        <v>38</v>
      </c>
      <c r="F3" s="17" t="s">
        <v>39</v>
      </c>
      <c r="G3" s="21" t="s">
        <v>40</v>
      </c>
      <c r="H3" s="22" t="s">
        <v>41</v>
      </c>
      <c r="I3" s="29">
        <v>12436.5</v>
      </c>
      <c r="J3" s="32">
        <v>12756.11</v>
      </c>
      <c r="K3" s="43"/>
      <c r="L3" s="29">
        <f>I3*K3</f>
        <v>0</v>
      </c>
      <c r="M3" s="32">
        <f>J3*K3</f>
        <v>0</v>
      </c>
      <c r="N3" s="17" t="s">
        <v>10</v>
      </c>
      <c r="O3" s="1">
        <v>1</v>
      </c>
    </row>
    <row r="4" spans="1:15" ht="24">
      <c r="A4" s="28">
        <v>1</v>
      </c>
      <c r="B4" s="19" t="s">
        <v>42</v>
      </c>
      <c r="C4" s="20" t="s">
        <v>36</v>
      </c>
      <c r="D4" s="17" t="s">
        <v>37</v>
      </c>
      <c r="E4" s="17" t="s">
        <v>38</v>
      </c>
      <c r="F4" s="17" t="s">
        <v>39</v>
      </c>
      <c r="G4" s="21" t="s">
        <v>43</v>
      </c>
      <c r="H4" s="22" t="s">
        <v>41</v>
      </c>
      <c r="I4" s="29">
        <v>15757.599999999999</v>
      </c>
      <c r="J4" s="32">
        <v>16162.57</v>
      </c>
      <c r="K4" s="43"/>
      <c r="L4" s="29">
        <f>I4*K4</f>
        <v>0</v>
      </c>
      <c r="M4" s="32">
        <f>J4*K4</f>
        <v>0</v>
      </c>
      <c r="N4" s="17" t="s">
        <v>10</v>
      </c>
      <c r="O4" s="1">
        <v>1</v>
      </c>
    </row>
    <row r="5" spans="1:15" ht="24">
      <c r="A5" s="28">
        <v>1</v>
      </c>
      <c r="B5" s="19" t="s">
        <v>44</v>
      </c>
      <c r="C5" s="20" t="s">
        <v>36</v>
      </c>
      <c r="D5" s="17" t="s">
        <v>37</v>
      </c>
      <c r="E5" s="17" t="s">
        <v>38</v>
      </c>
      <c r="F5" s="17" t="s">
        <v>39</v>
      </c>
      <c r="G5" s="21" t="s">
        <v>45</v>
      </c>
      <c r="H5" s="22" t="s">
        <v>41</v>
      </c>
      <c r="I5" s="29">
        <v>18414.7</v>
      </c>
      <c r="J5" s="32">
        <v>16913.79</v>
      </c>
      <c r="K5" s="43"/>
      <c r="L5" s="29">
        <f>I5*K5</f>
        <v>0</v>
      </c>
      <c r="M5" s="32">
        <f>J5*K5</f>
        <v>0</v>
      </c>
      <c r="N5" s="17" t="s">
        <v>10</v>
      </c>
      <c r="O5" s="1">
        <v>1</v>
      </c>
    </row>
    <row r="6" spans="1:15" ht="24">
      <c r="A6" s="28">
        <v>1</v>
      </c>
      <c r="B6" s="23" t="s">
        <v>46</v>
      </c>
      <c r="C6" s="24" t="s">
        <v>36</v>
      </c>
      <c r="D6" s="25" t="s">
        <v>37</v>
      </c>
      <c r="E6" s="25" t="s">
        <v>38</v>
      </c>
      <c r="F6" s="26" t="s">
        <v>39</v>
      </c>
      <c r="G6" s="25" t="s">
        <v>47</v>
      </c>
      <c r="H6" s="25" t="s">
        <v>41</v>
      </c>
      <c r="I6" s="30">
        <v>18426.37</v>
      </c>
      <c r="J6" s="32">
        <v>16913.79</v>
      </c>
      <c r="K6" s="44"/>
      <c r="L6" s="29">
        <f>I6*K6</f>
        <v>0</v>
      </c>
      <c r="M6" s="32">
        <f>J6*K6</f>
        <v>0</v>
      </c>
      <c r="N6" s="18" t="s">
        <v>10</v>
      </c>
      <c r="O6" s="1">
        <v>1</v>
      </c>
    </row>
    <row r="7" spans="1:15" ht="33.75">
      <c r="A7" s="28">
        <v>2</v>
      </c>
      <c r="B7" s="23" t="s">
        <v>48</v>
      </c>
      <c r="C7" s="24" t="s">
        <v>49</v>
      </c>
      <c r="D7" s="25" t="s">
        <v>50</v>
      </c>
      <c r="E7" s="25" t="s">
        <v>51</v>
      </c>
      <c r="F7" s="26" t="s">
        <v>52</v>
      </c>
      <c r="G7" s="25" t="s">
        <v>53</v>
      </c>
      <c r="H7" s="25" t="s">
        <v>2</v>
      </c>
      <c r="I7" s="31">
        <v>12371</v>
      </c>
      <c r="J7" s="33">
        <v>12688.93</v>
      </c>
      <c r="K7" s="44"/>
      <c r="L7" s="29">
        <f>I7*K7</f>
        <v>0</v>
      </c>
      <c r="M7" s="32">
        <f>J7*K7</f>
        <v>0</v>
      </c>
      <c r="N7" s="18" t="s">
        <v>58</v>
      </c>
      <c r="O7" s="1">
        <v>1</v>
      </c>
    </row>
    <row r="8" spans="1:15" ht="36">
      <c r="A8" s="28">
        <v>2</v>
      </c>
      <c r="B8" s="23" t="s">
        <v>54</v>
      </c>
      <c r="C8" s="24" t="s">
        <v>49</v>
      </c>
      <c r="D8" s="25" t="s">
        <v>50</v>
      </c>
      <c r="E8" s="25" t="s">
        <v>51</v>
      </c>
      <c r="F8" s="25" t="s">
        <v>52</v>
      </c>
      <c r="G8" s="27" t="s">
        <v>55</v>
      </c>
      <c r="H8" s="25" t="s">
        <v>2</v>
      </c>
      <c r="I8" s="54">
        <v>16494.7</v>
      </c>
      <c r="J8" s="56">
        <v>16160.41</v>
      </c>
      <c r="K8" s="62"/>
      <c r="L8" s="60">
        <f>I8*K8</f>
        <v>0</v>
      </c>
      <c r="M8" s="58">
        <f>J8*K8</f>
        <v>0</v>
      </c>
      <c r="N8" s="18" t="s">
        <v>58</v>
      </c>
      <c r="O8" s="1">
        <v>1</v>
      </c>
    </row>
    <row r="9" spans="1:15" ht="24">
      <c r="A9" s="28">
        <v>2</v>
      </c>
      <c r="B9" s="23" t="s">
        <v>56</v>
      </c>
      <c r="C9" s="24" t="s">
        <v>49</v>
      </c>
      <c r="D9" s="25" t="s">
        <v>50</v>
      </c>
      <c r="E9" s="25" t="s">
        <v>51</v>
      </c>
      <c r="F9" s="25" t="s">
        <v>57</v>
      </c>
      <c r="G9" s="21" t="s">
        <v>55</v>
      </c>
      <c r="H9" s="25" t="s">
        <v>41</v>
      </c>
      <c r="I9" s="55"/>
      <c r="J9" s="57"/>
      <c r="K9" s="63"/>
      <c r="L9" s="61"/>
      <c r="M9" s="59"/>
      <c r="N9" s="18" t="s">
        <v>58</v>
      </c>
      <c r="O9" s="1">
        <v>1</v>
      </c>
    </row>
    <row r="10" spans="1:15" ht="13.5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2"/>
      <c r="L10" s="13"/>
      <c r="M10" s="13"/>
      <c r="N10" s="6"/>
      <c r="O10" s="6"/>
    </row>
    <row r="11" spans="1:15" ht="24.75" thickBot="1">
      <c r="A11" s="11"/>
      <c r="B11" s="7"/>
      <c r="C11" s="8"/>
      <c r="D11" s="9"/>
      <c r="E11" s="9"/>
      <c r="F11" s="11"/>
      <c r="G11" s="11"/>
      <c r="H11" s="11"/>
      <c r="I11" s="11"/>
      <c r="J11" s="11"/>
      <c r="K11" s="12"/>
      <c r="L11" s="36" t="s">
        <v>14</v>
      </c>
      <c r="M11" s="37" t="s">
        <v>16</v>
      </c>
      <c r="N11" s="38" t="s">
        <v>17</v>
      </c>
      <c r="O11" s="6"/>
    </row>
    <row r="12" spans="1:15" ht="39" thickBot="1">
      <c r="A12" s="6"/>
      <c r="B12" s="14" t="s">
        <v>18</v>
      </c>
      <c r="C12" s="10" t="s">
        <v>59</v>
      </c>
      <c r="D12" s="9"/>
      <c r="E12" s="14" t="s">
        <v>28</v>
      </c>
      <c r="F12" s="42" t="s">
        <v>67</v>
      </c>
      <c r="G12" s="9"/>
      <c r="H12" s="9"/>
      <c r="I12" s="9"/>
      <c r="J12" s="9"/>
      <c r="K12" s="9"/>
      <c r="L12" s="39">
        <f>SUBTOTAL(9,L3:L9)</f>
        <v>0</v>
      </c>
      <c r="M12" s="41">
        <f>SUBTOTAL(9,M3:M9)</f>
        <v>0</v>
      </c>
      <c r="N12" s="40">
        <f>M12*1.1</f>
        <v>0</v>
      </c>
      <c r="O12" s="6"/>
    </row>
    <row r="13" spans="1:15" ht="13.5" thickBot="1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51" t="s">
        <v>27</v>
      </c>
      <c r="M13" s="52"/>
      <c r="N13" s="53"/>
      <c r="O13" s="6"/>
    </row>
    <row r="14" spans="1:15" ht="26.25" thickBot="1">
      <c r="A14" s="6"/>
      <c r="B14" s="14" t="s">
        <v>19</v>
      </c>
      <c r="C14" s="15" t="s">
        <v>62</v>
      </c>
      <c r="D14" s="9"/>
      <c r="E14" s="14" t="s">
        <v>29</v>
      </c>
      <c r="F14" s="42" t="s">
        <v>68</v>
      </c>
      <c r="G14" s="9"/>
      <c r="H14" s="9"/>
      <c r="I14" s="9"/>
      <c r="J14" s="9"/>
      <c r="K14" s="9"/>
      <c r="L14" s="46">
        <f>L12/1000</f>
        <v>0</v>
      </c>
      <c r="M14" s="47">
        <f>M12/1000</f>
        <v>0</v>
      </c>
      <c r="N14" s="48">
        <f>N12/1000</f>
        <v>0</v>
      </c>
      <c r="O14" s="6"/>
    </row>
    <row r="15" spans="1:15" ht="12.75">
      <c r="A15" s="6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6"/>
      <c r="O15" s="6"/>
    </row>
    <row r="16" spans="1:15" ht="25.5">
      <c r="A16" s="6"/>
      <c r="B16" s="14" t="s">
        <v>21</v>
      </c>
      <c r="C16" s="15" t="s">
        <v>63</v>
      </c>
      <c r="D16" s="9"/>
      <c r="E16" s="14" t="s">
        <v>30</v>
      </c>
      <c r="F16" s="42" t="s">
        <v>68</v>
      </c>
      <c r="G16" s="9"/>
      <c r="H16" s="9"/>
      <c r="I16" s="9"/>
      <c r="J16" s="9"/>
      <c r="K16" s="9"/>
      <c r="L16" s="9"/>
      <c r="M16" s="9"/>
      <c r="N16" s="6"/>
      <c r="O16" s="6"/>
    </row>
    <row r="17" spans="1:15" ht="12.75">
      <c r="A17" s="6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6"/>
      <c r="O17" s="6"/>
    </row>
    <row r="18" spans="1:15" ht="25.5">
      <c r="A18" s="6"/>
      <c r="B18" s="14" t="s">
        <v>20</v>
      </c>
      <c r="C18" s="15" t="s">
        <v>64</v>
      </c>
      <c r="D18" s="9"/>
      <c r="E18" s="14" t="s">
        <v>32</v>
      </c>
      <c r="F18" s="42" t="s">
        <v>68</v>
      </c>
      <c r="G18" s="9"/>
      <c r="H18" s="9"/>
      <c r="I18" s="9"/>
      <c r="J18" s="9"/>
      <c r="K18" s="9"/>
      <c r="L18" s="14" t="s">
        <v>25</v>
      </c>
      <c r="M18" s="45">
        <f>SUBTOTAL(101,O3:O9)</f>
        <v>1</v>
      </c>
      <c r="N18" s="6"/>
      <c r="O18" s="6"/>
    </row>
    <row r="19" spans="1:15" ht="12.75">
      <c r="A19" s="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6"/>
      <c r="O19" s="6"/>
    </row>
    <row r="20" spans="1:15" ht="25.5">
      <c r="A20" s="6"/>
      <c r="B20" s="14" t="s">
        <v>22</v>
      </c>
      <c r="C20" s="10" t="s">
        <v>65</v>
      </c>
      <c r="D20" s="9"/>
      <c r="E20" s="14" t="s">
        <v>31</v>
      </c>
      <c r="F20" s="42" t="s">
        <v>68</v>
      </c>
      <c r="G20" s="9"/>
      <c r="H20" s="9"/>
      <c r="I20" s="9"/>
      <c r="J20" s="9"/>
      <c r="K20" s="9"/>
      <c r="L20" s="14" t="s">
        <v>26</v>
      </c>
      <c r="M20" s="15" t="s">
        <v>61</v>
      </c>
      <c r="N20" s="6"/>
      <c r="O20" s="6"/>
    </row>
    <row r="21" spans="1:15" ht="12.75">
      <c r="A21" s="6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6"/>
      <c r="O21" s="6"/>
    </row>
    <row r="22" spans="1:15" ht="25.5">
      <c r="A22" s="6"/>
      <c r="B22" s="14" t="s">
        <v>23</v>
      </c>
      <c r="C22" s="10" t="s">
        <v>60</v>
      </c>
      <c r="D22" s="9"/>
      <c r="E22" s="14" t="s">
        <v>33</v>
      </c>
      <c r="F22" s="42" t="s">
        <v>68</v>
      </c>
      <c r="G22" s="9"/>
      <c r="H22" s="9"/>
      <c r="I22" s="9"/>
      <c r="J22" s="9"/>
      <c r="K22" s="9"/>
      <c r="L22" s="9"/>
      <c r="M22" s="9"/>
      <c r="N22" s="6"/>
      <c r="O22" s="6"/>
    </row>
    <row r="23" spans="1:15" ht="12.75">
      <c r="A23" s="6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6"/>
      <c r="O23" s="6"/>
    </row>
    <row r="24" spans="1:15" ht="25.5">
      <c r="A24" s="6"/>
      <c r="B24" s="14" t="s">
        <v>24</v>
      </c>
      <c r="C24" s="16">
        <v>33600000</v>
      </c>
      <c r="D24" s="9"/>
      <c r="E24" s="14" t="s">
        <v>34</v>
      </c>
      <c r="F24" s="42" t="s">
        <v>68</v>
      </c>
      <c r="G24" s="9"/>
      <c r="H24" s="9"/>
      <c r="I24" s="9"/>
      <c r="J24" s="9"/>
      <c r="K24" s="9"/>
      <c r="L24" s="9"/>
      <c r="M24" s="9"/>
      <c r="N24" s="6"/>
      <c r="O24" s="6"/>
    </row>
    <row r="25" spans="1:15" ht="12.75">
      <c r="A25" s="6"/>
      <c r="B25" s="7"/>
      <c r="C25" s="8"/>
      <c r="D25" s="9"/>
      <c r="E25" s="9"/>
      <c r="F25" s="6"/>
      <c r="G25" s="9"/>
      <c r="H25" s="9"/>
      <c r="I25" s="9"/>
      <c r="J25" s="9"/>
      <c r="K25" s="9"/>
      <c r="L25" s="9"/>
      <c r="M25" s="9"/>
      <c r="N25" s="6"/>
      <c r="O25" s="6"/>
    </row>
    <row r="26" spans="1:15" ht="12.75">
      <c r="A26" s="6"/>
      <c r="B26" s="7"/>
      <c r="C26" s="8"/>
      <c r="D26" s="9"/>
      <c r="E26" s="9"/>
      <c r="F26" s="6"/>
      <c r="G26" s="9"/>
      <c r="H26" s="9"/>
      <c r="I26" s="9"/>
      <c r="J26" s="9"/>
      <c r="K26" s="9"/>
      <c r="L26" s="9"/>
      <c r="M26" s="9"/>
      <c r="N26" s="6"/>
      <c r="O26" s="6"/>
    </row>
    <row r="27" ht="14.25">
      <c r="B27" s="64" t="s">
        <v>69</v>
      </c>
    </row>
  </sheetData>
  <sheetProtection/>
  <autoFilter ref="A2:O9"/>
  <mergeCells count="7">
    <mergeCell ref="A1:O1"/>
    <mergeCell ref="L13:N13"/>
    <mergeCell ref="I8:I9"/>
    <mergeCell ref="J8:J9"/>
    <mergeCell ref="M8:M9"/>
    <mergeCell ref="L8:L9"/>
    <mergeCell ref="K8:K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2015-09-29T07:02:32Z</dcterms:modified>
  <cp:category/>
  <cp:version/>
  <cp:contentType/>
  <cp:contentStatus/>
</cp:coreProperties>
</file>